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firstSheet="7" activeTab="10"/>
  </bookViews>
  <sheets>
    <sheet name="D11_202,49" sheetId="1" r:id="rId1"/>
    <sheet name="D10_182,48" sheetId="2" r:id="rId2"/>
    <sheet name="D9_207,54" sheetId="3" r:id="rId3"/>
    <sheet name="D8_197,51" sheetId="4" r:id="rId4"/>
    <sheet name="D7_200,58" sheetId="5" r:id="rId5"/>
    <sheet name="D6_205,86" sheetId="6" r:id="rId6"/>
    <sheet name="D5_210,86" sheetId="7" r:id="rId7"/>
    <sheet name="D4_218,01" sheetId="8" r:id="rId8"/>
    <sheet name="D1_183,65" sheetId="9" r:id="rId9"/>
    <sheet name="D3_StiahnutýMajiteľom_216,20" sheetId="10" r:id="rId10"/>
    <sheet name="D2_NebodPreparát_prevz205,10" sheetId="11" r:id="rId11"/>
  </sheets>
  <definedNames>
    <definedName name="_xlnm.Print_Area" localSheetId="8">'D1_183,65'!$A$1:$L$59</definedName>
    <definedName name="_xlnm.Print_Area" localSheetId="1">'D10_182,48'!$A$1:$L$59</definedName>
    <definedName name="_xlnm.Print_Area" localSheetId="0">'D11_202,49'!$A$1:$L$59</definedName>
    <definedName name="_xlnm.Print_Area" localSheetId="10">'D2_NebodPreparát_prevz205,10'!$A$1:$L$59</definedName>
    <definedName name="_xlnm.Print_Area" localSheetId="9">'D3_StiahnutýMajiteľom_216,20'!$A$1:$L$59</definedName>
    <definedName name="_xlnm.Print_Area" localSheetId="7">'D4_218,01'!$A$1:$L$59</definedName>
    <definedName name="_xlnm.Print_Area" localSheetId="6">'D5_210,86'!$A$1:$L$59</definedName>
    <definedName name="_xlnm.Print_Area" localSheetId="5">'D6_205,86'!$A$1:$L$59</definedName>
    <definedName name="_xlnm.Print_Area" localSheetId="4">'D7_200,58'!$A$1:$L$59</definedName>
    <definedName name="_xlnm.Print_Area" localSheetId="3">'D8_197,51'!$A$1:$L$59</definedName>
    <definedName name="_xlnm.Print_Area" localSheetId="2">'D9_207,54'!$A$1:$L$59</definedName>
  </definedNames>
  <calcPr fullCalcOnLoad="1"/>
</workbook>
</file>

<file path=xl/sharedStrings.xml><?xml version="1.0" encoding="utf-8"?>
<sst xmlns="http://schemas.openxmlformats.org/spreadsheetml/2006/main" count="836" uniqueCount="92">
  <si>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</si>
  <si>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</si>
  <si>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</si>
  <si>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</si>
  <si>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</si>
  <si>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</si>
  <si>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</si>
  <si>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</si>
  <si>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</si>
  <si>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</si>
  <si>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</si>
  <si>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</si>
  <si>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</si>
  <si>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</si>
  <si>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</si>
  <si>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</si>
  <si>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links  cm</t>
  </si>
  <si>
    <t>Faktor</t>
  </si>
  <si>
    <t>Punkte</t>
  </si>
  <si>
    <t>Messung</t>
  </si>
  <si>
    <t xml:space="preserve">Erleger : </t>
  </si>
  <si>
    <t>Erlegungsdatum:</t>
  </si>
  <si>
    <t>Nummer der Trophäe</t>
  </si>
  <si>
    <t>DAMSCHAUFLER</t>
  </si>
  <si>
    <t>0   -  6</t>
  </si>
  <si>
    <t xml:space="preserve">0   -  2 </t>
  </si>
  <si>
    <t xml:space="preserve">0   -  5 </t>
  </si>
  <si>
    <t>cm</t>
  </si>
  <si>
    <t xml:space="preserve">0   -  6 </t>
  </si>
  <si>
    <t>Bewertungsort:</t>
  </si>
  <si>
    <t>Land :</t>
  </si>
  <si>
    <t>Erlegungsort :</t>
  </si>
  <si>
    <t>( Dama dama L. )</t>
  </si>
  <si>
    <t>0  -   2</t>
  </si>
  <si>
    <t>0  -  10</t>
  </si>
  <si>
    <t>0  -  6</t>
  </si>
  <si>
    <t>rechts  cm</t>
  </si>
  <si>
    <t xml:space="preserve">  Länge der Hauptstange</t>
  </si>
  <si>
    <t xml:space="preserve">  Länge der Augsprosse</t>
  </si>
  <si>
    <t xml:space="preserve">  Länge der Schaufel</t>
  </si>
  <si>
    <t xml:space="preserve">  Breite der Schaufel</t>
  </si>
  <si>
    <t xml:space="preserve">  Umfang der Rose</t>
  </si>
  <si>
    <t xml:space="preserve">  Umfang untere Stangenmessung</t>
  </si>
  <si>
    <t xml:space="preserve">  Umfang obere Stangenmessung</t>
  </si>
  <si>
    <t xml:space="preserve">  Masse des trockenen Geweihs kleinem Schädel</t>
  </si>
  <si>
    <t>Durchschnitt</t>
  </si>
  <si>
    <t xml:space="preserve">  Zuschläge</t>
  </si>
  <si>
    <t xml:space="preserve">  Farbe</t>
  </si>
  <si>
    <t xml:space="preserve">  Enden an den Schaufeln</t>
  </si>
  <si>
    <t xml:space="preserve">  Wucht. Form, Regelmässigkeit</t>
  </si>
  <si>
    <t xml:space="preserve">  Unerwünschte Kanten der Schaufeln</t>
  </si>
  <si>
    <t xml:space="preserve">  Mangelnde Ebenmässigkeit</t>
  </si>
  <si>
    <t xml:space="preserve">  E N D S U M M E</t>
  </si>
  <si>
    <t xml:space="preserve">  Ungenügende Auslage</t>
  </si>
  <si>
    <t xml:space="preserve">  Fehlerhafte Schaufeln</t>
  </si>
  <si>
    <t xml:space="preserve">  S U M M E</t>
  </si>
  <si>
    <t>Bewertungskommission:</t>
  </si>
  <si>
    <t>Bewertungsdatum:</t>
  </si>
  <si>
    <t xml:space="preserve">  Abzüge</t>
  </si>
  <si>
    <t>Slowakei</t>
  </si>
  <si>
    <t>Slowakei, Levice</t>
  </si>
  <si>
    <t>D1</t>
  </si>
  <si>
    <t>Ing. Richard Lendel</t>
  </si>
  <si>
    <t>D2</t>
  </si>
  <si>
    <t>MUDr. Marian Kelemen</t>
  </si>
  <si>
    <t>Ožďany, okr. Rimavská Sobota</t>
  </si>
  <si>
    <t>D3</t>
  </si>
  <si>
    <t>Petrovec, okr. Poltár</t>
  </si>
  <si>
    <t>Ing. Ladislav Sedmák</t>
  </si>
  <si>
    <t>Karikáš, Želovce okr. Veľký Krtíš</t>
  </si>
  <si>
    <t>D4</t>
  </si>
  <si>
    <t>František Řípa</t>
  </si>
  <si>
    <t>D5</t>
  </si>
  <si>
    <t>D8</t>
  </si>
  <si>
    <t>Jozef Révay</t>
  </si>
  <si>
    <t>D9</t>
  </si>
  <si>
    <t>Obora Volský žlab, Přibyslav, okr. H. Brod</t>
  </si>
  <si>
    <t>Ing. L. Kosík</t>
  </si>
  <si>
    <t>Tschechishe Republik</t>
  </si>
  <si>
    <t>D10</t>
  </si>
  <si>
    <t>Zverník Betliar, okr. Rožňava</t>
  </si>
  <si>
    <t>Ing. Ivo Štyvar</t>
  </si>
  <si>
    <t>D11</t>
  </si>
  <si>
    <t>Raková, Chropov, okr. Skalica</t>
  </si>
  <si>
    <t>Štefan  Flux</t>
  </si>
  <si>
    <t>Wildgatter Volský žlab, Přibyslav, okr. H. Brod</t>
  </si>
  <si>
    <t>Wildgatter Karsit Velichovky, Jaroměř, okr. Náchod</t>
  </si>
  <si>
    <t>Wildgatter Sedlice, okr. Strakonice</t>
  </si>
  <si>
    <t>D6</t>
  </si>
  <si>
    <t>Ing. Viktor  Blaščák</t>
  </si>
  <si>
    <t>D7</t>
  </si>
  <si>
    <t>Ing. Jiří  Hájek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</si>
</sst>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%"/>
    <numFmt numFmtId="173" formatCode="0.0"/>
    <numFmt numFmtId="174" formatCode="0.000"/>
    <numFmt numFmtId="175" formatCode="[$-41B]d\.\ mmmm\ yyyy"/>
  </numFmts>
  <fonts count="1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22"/>
      <name val="Arial CE"/>
      <family val="2"/>
    </font>
    <font>
      <sz val="12"/>
      <name val="Arial CE"/>
      <family val="2"/>
    </font>
    <font>
      <b/>
      <sz val="11"/>
      <color indexed="12"/>
      <name val="Arial CE"/>
      <family val="2"/>
    </font>
    <font>
      <b/>
      <sz val="16"/>
      <color indexed="12"/>
      <name val="Arial CE"/>
      <family val="2"/>
    </font>
    <font>
      <i/>
      <sz val="12"/>
      <color indexed="12"/>
      <name val="Arial CE"/>
      <family val="2"/>
    </font>
    <font>
      <b/>
      <sz val="11"/>
      <color indexed="62"/>
      <name val="Arial CE"/>
      <family val="2"/>
    </font>
    <font>
      <sz val="8"/>
      <name val="Arial CE"/>
      <family val="0"/>
    </font>
    <font>
      <b/>
      <sz val="12"/>
      <color indexed="12"/>
      <name val="Arial CE"/>
      <family val="2"/>
    </font>
    <font>
      <b/>
      <i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2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173" fontId="2" fillId="0" borderId="7" xfId="0" applyNumberFormat="1" applyFont="1" applyBorder="1" applyAlignment="1" applyProtection="1">
      <alignment horizontal="center" vertical="center"/>
      <protection hidden="1"/>
    </xf>
    <xf numFmtId="2" fontId="10" fillId="0" borderId="8" xfId="0" applyNumberFormat="1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173" fontId="2" fillId="0" borderId="10" xfId="0" applyNumberFormat="1" applyFont="1" applyBorder="1" applyAlignment="1" applyProtection="1">
      <alignment horizontal="center" vertical="center"/>
      <protection hidden="1"/>
    </xf>
    <xf numFmtId="2" fontId="10" fillId="0" borderId="11" xfId="0" applyNumberFormat="1" applyFont="1" applyBorder="1" applyAlignment="1" applyProtection="1">
      <alignment horizontal="center" vertical="center"/>
      <protection hidden="1"/>
    </xf>
    <xf numFmtId="173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/>
      <protection hidden="1"/>
    </xf>
    <xf numFmtId="173" fontId="2" fillId="0" borderId="13" xfId="0" applyNumberFormat="1" applyFont="1" applyBorder="1" applyAlignment="1" applyProtection="1">
      <alignment horizontal="center" vertical="center"/>
      <protection hidden="1"/>
    </xf>
    <xf numFmtId="173" fontId="2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2" fontId="10" fillId="0" borderId="15" xfId="0" applyNumberFormat="1" applyFont="1" applyBorder="1" applyAlignment="1" applyProtection="1">
      <alignment horizontal="center" vertical="center"/>
      <protection hidden="1"/>
    </xf>
    <xf numFmtId="173" fontId="2" fillId="0" borderId="16" xfId="0" applyNumberFormat="1" applyFont="1" applyBorder="1" applyAlignment="1" applyProtection="1">
      <alignment horizontal="center" vertical="center"/>
      <protection hidden="1"/>
    </xf>
    <xf numFmtId="2" fontId="10" fillId="0" borderId="17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15" fillId="0" borderId="19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173" fontId="2" fillId="0" borderId="3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2" fontId="10" fillId="0" borderId="11" xfId="0" applyNumberFormat="1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2" fontId="11" fillId="0" borderId="3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5" fillId="0" borderId="0" xfId="0" applyNumberFormat="1" applyFont="1" applyBorder="1" applyAlignment="1" applyProtection="1">
      <alignment/>
      <protection hidden="1"/>
    </xf>
    <xf numFmtId="14" fontId="6" fillId="0" borderId="0" xfId="0" applyNumberFormat="1" applyFont="1" applyAlignment="1" applyProtection="1">
      <alignment/>
      <protection hidden="1"/>
    </xf>
    <xf numFmtId="2" fontId="2" fillId="0" borderId="12" xfId="0" applyNumberFormat="1" applyFont="1" applyBorder="1" applyAlignment="1" applyProtection="1">
      <alignment horizontal="center" vertical="center"/>
      <protection hidden="1"/>
    </xf>
    <xf numFmtId="10" fontId="12" fillId="0" borderId="4" xfId="0" applyNumberFormat="1" applyFont="1" applyBorder="1" applyAlignment="1" applyProtection="1">
      <alignment horizontal="center" vertical="center"/>
      <protection hidden="1"/>
    </xf>
    <xf numFmtId="10" fontId="12" fillId="0" borderId="5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4" fontId="9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2" fontId="10" fillId="0" borderId="8" xfId="0" applyNumberFormat="1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5</xdr:col>
      <xdr:colOff>971550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44291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5</xdr:col>
      <xdr:colOff>971550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44291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5</xdr:col>
      <xdr:colOff>971550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44291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5</xdr:col>
      <xdr:colOff>971550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44291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5</xdr:col>
      <xdr:colOff>971550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44291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5</xdr:col>
      <xdr:colOff>971550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44291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5</xdr:col>
      <xdr:colOff>971550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44291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5</xdr:col>
      <xdr:colOff>971550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44291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5</xdr:col>
      <xdr:colOff>971550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44291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5</xdr:col>
      <xdr:colOff>971550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44291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5</xdr:col>
      <xdr:colOff>971550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44291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2"/>
  <dimension ref="A5:M59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5.875" style="3" customWidth="1"/>
    <col min="2" max="2" width="12.25390625" style="3" customWidth="1"/>
    <col min="3" max="3" width="11.125" style="3" customWidth="1"/>
    <col min="4" max="4" width="10.00390625" style="3" customWidth="1"/>
    <col min="5" max="5" width="16.875" style="3" customWidth="1"/>
    <col min="6" max="6" width="16.75390625" style="3" customWidth="1"/>
    <col min="7" max="7" width="12.125" style="3" customWidth="1"/>
    <col min="8" max="8" width="9.625" style="3" customWidth="1"/>
    <col min="9" max="9" width="12.875" style="3" customWidth="1"/>
    <col min="10" max="10" width="8.375" style="3" customWidth="1"/>
    <col min="11" max="11" width="10.625" style="3" customWidth="1"/>
    <col min="12" max="12" width="6.25390625" style="3" customWidth="1"/>
    <col min="13" max="13" width="5.875" style="3" customWidth="1"/>
    <col min="14" max="16384" width="9.125" style="3" customWidth="1"/>
  </cols>
  <sheetData>
    <row r="1" ht="12.75"/>
    <row r="2" ht="12.75"/>
    <row r="3" ht="12.75"/>
    <row r="4" ht="12.75"/>
    <row r="5" ht="12.75">
      <c r="M5" s="4"/>
    </row>
    <row r="6" ht="12.75"/>
    <row r="7" spans="4:10" ht="23.25">
      <c r="D7" s="5"/>
      <c r="E7" s="6"/>
      <c r="F7" s="7"/>
      <c r="H7" s="85" t="s">
        <v>23</v>
      </c>
      <c r="I7" s="85"/>
      <c r="J7" s="85"/>
    </row>
    <row r="8" ht="9" customHeight="1"/>
    <row r="9" spans="3:13" ht="15" customHeight="1">
      <c r="C9" s="6"/>
      <c r="D9" s="8"/>
      <c r="E9" s="8"/>
      <c r="F9" s="8"/>
      <c r="G9" s="8"/>
      <c r="H9" s="86" t="s">
        <v>32</v>
      </c>
      <c r="I9" s="86"/>
      <c r="J9" s="86"/>
      <c r="K9" s="9"/>
      <c r="L9" s="9"/>
      <c r="M9" s="9"/>
    </row>
    <row r="10" spans="3:13" ht="16.5" customHeight="1">
      <c r="C10" s="6"/>
      <c r="D10" s="8"/>
      <c r="E10" s="8"/>
      <c r="F10" s="8"/>
      <c r="G10" s="8"/>
      <c r="H10" s="10"/>
      <c r="I10" s="11"/>
      <c r="J10" s="11"/>
      <c r="K10" s="9"/>
      <c r="L10" s="9"/>
      <c r="M10" s="9"/>
    </row>
    <row r="11" spans="3:13" ht="16.5" customHeight="1">
      <c r="C11" s="6"/>
      <c r="D11" s="8"/>
      <c r="E11" s="8"/>
      <c r="F11" s="8"/>
      <c r="G11" s="8"/>
      <c r="H11" s="10"/>
      <c r="I11" s="11"/>
      <c r="J11" s="11"/>
      <c r="K11" s="9"/>
      <c r="L11" s="9"/>
      <c r="M11" s="9"/>
    </row>
    <row r="12" spans="3:13" ht="16.5" customHeight="1">
      <c r="C12" s="6"/>
      <c r="D12" s="8"/>
      <c r="E12" s="8"/>
      <c r="F12" s="8"/>
      <c r="G12" s="8"/>
      <c r="H12" s="10"/>
      <c r="I12" s="11"/>
      <c r="J12" s="11"/>
      <c r="K12" s="9"/>
      <c r="L12" s="9"/>
      <c r="M12" s="9"/>
    </row>
    <row r="13" ht="16.5" customHeight="1">
      <c r="K13" s="12"/>
    </row>
    <row r="14" spans="8:11" ht="18" customHeight="1">
      <c r="H14" s="13"/>
      <c r="I14" s="57" t="s">
        <v>22</v>
      </c>
      <c r="J14" s="57"/>
      <c r="K14" s="57"/>
    </row>
    <row r="15" spans="2:10" ht="18" customHeight="1">
      <c r="B15" s="5" t="s">
        <v>30</v>
      </c>
      <c r="C15" s="5"/>
      <c r="D15" s="5"/>
      <c r="E15" s="61" t="s">
        <v>59</v>
      </c>
      <c r="F15" s="61"/>
      <c r="G15" s="61"/>
      <c r="H15" s="61"/>
      <c r="I15" s="16"/>
      <c r="J15" s="87" t="s">
        <v>82</v>
      </c>
    </row>
    <row r="16" spans="2:10" ht="18" customHeight="1">
      <c r="B16" s="5"/>
      <c r="C16" s="5"/>
      <c r="D16" s="5"/>
      <c r="E16" s="5"/>
      <c r="F16" s="5"/>
      <c r="G16" s="5"/>
      <c r="H16" s="16"/>
      <c r="I16" s="16"/>
      <c r="J16" s="87"/>
    </row>
    <row r="17" spans="2:10" ht="18" customHeight="1">
      <c r="B17" s="5" t="s">
        <v>31</v>
      </c>
      <c r="C17" s="5"/>
      <c r="D17" s="5"/>
      <c r="E17" s="61" t="s">
        <v>83</v>
      </c>
      <c r="F17" s="61"/>
      <c r="G17" s="61"/>
      <c r="H17" s="61"/>
      <c r="I17" s="16"/>
      <c r="J17" s="87"/>
    </row>
    <row r="18" spans="2:9" ht="18" customHeight="1">
      <c r="B18" s="5"/>
      <c r="C18" s="5"/>
      <c r="D18" s="5"/>
      <c r="E18" s="15"/>
      <c r="F18" s="15"/>
      <c r="G18" s="15"/>
      <c r="H18" s="17"/>
      <c r="I18" s="16"/>
    </row>
    <row r="19" spans="2:9" ht="18" customHeight="1">
      <c r="B19" s="5" t="s">
        <v>20</v>
      </c>
      <c r="C19" s="5"/>
      <c r="D19" s="5"/>
      <c r="E19" s="61" t="s">
        <v>84</v>
      </c>
      <c r="F19" s="61"/>
      <c r="G19" s="61"/>
      <c r="H19" s="61"/>
      <c r="I19" s="16"/>
    </row>
    <row r="20" spans="2:9" ht="18" customHeight="1">
      <c r="B20" s="5"/>
      <c r="C20" s="5"/>
      <c r="D20" s="5"/>
      <c r="E20" s="15"/>
      <c r="F20" s="15"/>
      <c r="G20" s="15"/>
      <c r="H20" s="17"/>
      <c r="I20" s="16"/>
    </row>
    <row r="21" spans="2:11" ht="18" customHeight="1" hidden="1">
      <c r="B21" s="5"/>
      <c r="C21" s="5"/>
      <c r="D21" s="5"/>
      <c r="E21" s="15"/>
      <c r="F21" s="15"/>
      <c r="G21" s="15"/>
      <c r="H21" s="15"/>
      <c r="I21" s="16"/>
      <c r="J21" s="5"/>
      <c r="K21" s="9"/>
    </row>
    <row r="22" spans="2:9" ht="18" customHeight="1">
      <c r="B22" s="5" t="s">
        <v>21</v>
      </c>
      <c r="C22" s="5"/>
      <c r="D22" s="5"/>
      <c r="E22" s="88">
        <v>39041</v>
      </c>
      <c r="F22" s="88"/>
      <c r="G22" s="17"/>
      <c r="H22" s="17"/>
      <c r="I22" s="16"/>
    </row>
    <row r="23" ht="13.5" thickBot="1"/>
    <row r="24" ht="12.75" hidden="1"/>
    <row r="25" ht="12.75" hidden="1">
      <c r="F25" s="12"/>
    </row>
    <row r="26" ht="12.75" customHeight="1" hidden="1" thickBot="1"/>
    <row r="27" spans="8:11" ht="22.5" customHeight="1" thickBot="1">
      <c r="H27" s="18" t="s">
        <v>19</v>
      </c>
      <c r="I27" s="19" t="s">
        <v>45</v>
      </c>
      <c r="J27" s="18" t="s">
        <v>17</v>
      </c>
      <c r="K27" s="20" t="s">
        <v>18</v>
      </c>
    </row>
    <row r="28" spans="1:11" ht="21" customHeight="1">
      <c r="A28" s="73" t="s">
        <v>1</v>
      </c>
      <c r="B28" s="48" t="s">
        <v>37</v>
      </c>
      <c r="C28" s="31"/>
      <c r="D28" s="31"/>
      <c r="E28" s="31"/>
      <c r="F28" s="76"/>
      <c r="G28" s="21" t="s">
        <v>36</v>
      </c>
      <c r="H28" s="22">
        <v>65.7</v>
      </c>
      <c r="I28" s="75">
        <f>SUM(H28:H29)/2</f>
        <v>66.1</v>
      </c>
      <c r="J28" s="75">
        <v>0.5</v>
      </c>
      <c r="K28" s="75">
        <f>I28*J28</f>
        <v>33.05</v>
      </c>
    </row>
    <row r="29" spans="1:11" ht="21" customHeight="1" thickBot="1">
      <c r="A29" s="74"/>
      <c r="B29" s="77"/>
      <c r="C29" s="78"/>
      <c r="D29" s="78"/>
      <c r="E29" s="78"/>
      <c r="F29" s="79"/>
      <c r="G29" s="24" t="s">
        <v>16</v>
      </c>
      <c r="H29" s="25">
        <v>66.5</v>
      </c>
      <c r="I29" s="47"/>
      <c r="J29" s="47"/>
      <c r="K29" s="47"/>
    </row>
    <row r="30" spans="1:11" ht="21" customHeight="1">
      <c r="A30" s="73" t="s">
        <v>2</v>
      </c>
      <c r="B30" s="48" t="s">
        <v>38</v>
      </c>
      <c r="C30" s="31"/>
      <c r="D30" s="31"/>
      <c r="E30" s="31"/>
      <c r="F30" s="76"/>
      <c r="G30" s="21" t="s">
        <v>36</v>
      </c>
      <c r="H30" s="22">
        <v>19.2</v>
      </c>
      <c r="I30" s="75">
        <f>SUM(H30:H31)/2</f>
        <v>20.35</v>
      </c>
      <c r="J30" s="75">
        <v>0.25</v>
      </c>
      <c r="K30" s="75">
        <f>I30*J30</f>
        <v>5.0875</v>
      </c>
    </row>
    <row r="31" spans="1:11" ht="21" customHeight="1" thickBot="1">
      <c r="A31" s="74"/>
      <c r="B31" s="77"/>
      <c r="C31" s="78"/>
      <c r="D31" s="78"/>
      <c r="E31" s="78"/>
      <c r="F31" s="79"/>
      <c r="G31" s="24" t="s">
        <v>16</v>
      </c>
      <c r="H31" s="25">
        <v>21.5</v>
      </c>
      <c r="I31" s="47"/>
      <c r="J31" s="47"/>
      <c r="K31" s="47"/>
    </row>
    <row r="32" spans="1:11" ht="21" customHeight="1">
      <c r="A32" s="73" t="s">
        <v>3</v>
      </c>
      <c r="B32" s="48" t="s">
        <v>39</v>
      </c>
      <c r="C32" s="31"/>
      <c r="D32" s="31"/>
      <c r="E32" s="31"/>
      <c r="F32" s="76"/>
      <c r="G32" s="21" t="s">
        <v>36</v>
      </c>
      <c r="H32" s="22">
        <v>48.3</v>
      </c>
      <c r="I32" s="75">
        <f>SUM(H32:H33)/2</f>
        <v>44.9</v>
      </c>
      <c r="J32" s="75">
        <v>1</v>
      </c>
      <c r="K32" s="75">
        <f>I32*J32</f>
        <v>44.9</v>
      </c>
    </row>
    <row r="33" spans="1:13" ht="21" customHeight="1" thickBot="1">
      <c r="A33" s="74"/>
      <c r="B33" s="77"/>
      <c r="C33" s="78"/>
      <c r="D33" s="78"/>
      <c r="E33" s="78"/>
      <c r="F33" s="79"/>
      <c r="G33" s="24" t="s">
        <v>16</v>
      </c>
      <c r="H33" s="27">
        <v>41.5</v>
      </c>
      <c r="I33" s="47"/>
      <c r="J33" s="47"/>
      <c r="K33" s="47"/>
      <c r="M33" s="28"/>
    </row>
    <row r="34" spans="1:11" ht="21" customHeight="1">
      <c r="A34" s="73" t="s">
        <v>4</v>
      </c>
      <c r="B34" s="48" t="s">
        <v>40</v>
      </c>
      <c r="C34" s="31"/>
      <c r="D34" s="31"/>
      <c r="E34" s="31"/>
      <c r="F34" s="76"/>
      <c r="G34" s="21" t="s">
        <v>36</v>
      </c>
      <c r="H34" s="29">
        <v>21.2</v>
      </c>
      <c r="I34" s="75">
        <f>SUM(H34:H35)/2</f>
        <v>19.9</v>
      </c>
      <c r="J34" s="75">
        <v>1.5</v>
      </c>
      <c r="K34" s="75">
        <f>I34*J34</f>
        <v>29.849999999999998</v>
      </c>
    </row>
    <row r="35" spans="1:11" ht="21" customHeight="1" thickBot="1">
      <c r="A35" s="74"/>
      <c r="B35" s="77"/>
      <c r="C35" s="78"/>
      <c r="D35" s="78"/>
      <c r="E35" s="78"/>
      <c r="F35" s="79"/>
      <c r="G35" s="24" t="s">
        <v>16</v>
      </c>
      <c r="H35" s="27">
        <v>18.6</v>
      </c>
      <c r="I35" s="47"/>
      <c r="J35" s="47"/>
      <c r="K35" s="47"/>
    </row>
    <row r="36" spans="1:11" ht="21" customHeight="1">
      <c r="A36" s="73" t="s">
        <v>5</v>
      </c>
      <c r="B36" s="48" t="s">
        <v>41</v>
      </c>
      <c r="C36" s="31"/>
      <c r="D36" s="31"/>
      <c r="E36" s="31"/>
      <c r="F36" s="76"/>
      <c r="G36" s="21" t="s">
        <v>36</v>
      </c>
      <c r="H36" s="22">
        <v>20.7</v>
      </c>
      <c r="I36" s="75">
        <f>SUM(H36:H37)/2</f>
        <v>20.7</v>
      </c>
      <c r="J36" s="75">
        <v>1</v>
      </c>
      <c r="K36" s="75">
        <f>I36*J36</f>
        <v>20.7</v>
      </c>
    </row>
    <row r="37" spans="1:11" ht="21" customHeight="1" thickBot="1">
      <c r="A37" s="74"/>
      <c r="B37" s="77"/>
      <c r="C37" s="78"/>
      <c r="D37" s="78"/>
      <c r="E37" s="78"/>
      <c r="F37" s="79"/>
      <c r="G37" s="24" t="s">
        <v>16</v>
      </c>
      <c r="H37" s="27">
        <v>20.7</v>
      </c>
      <c r="I37" s="47"/>
      <c r="J37" s="47"/>
      <c r="K37" s="47"/>
    </row>
    <row r="38" spans="1:11" ht="21" customHeight="1">
      <c r="A38" s="73" t="s">
        <v>6</v>
      </c>
      <c r="B38" s="48" t="s">
        <v>42</v>
      </c>
      <c r="C38" s="31"/>
      <c r="D38" s="31"/>
      <c r="E38" s="31"/>
      <c r="F38" s="76"/>
      <c r="G38" s="21" t="s">
        <v>36</v>
      </c>
      <c r="H38" s="30">
        <v>12.4</v>
      </c>
      <c r="I38" s="23"/>
      <c r="J38" s="23">
        <v>1</v>
      </c>
      <c r="K38" s="32">
        <f>H38*J38</f>
        <v>12.4</v>
      </c>
    </row>
    <row r="39" spans="1:11" ht="21" customHeight="1" thickBot="1">
      <c r="A39" s="74"/>
      <c r="B39" s="77"/>
      <c r="C39" s="78"/>
      <c r="D39" s="78"/>
      <c r="E39" s="78"/>
      <c r="F39" s="79"/>
      <c r="G39" s="24" t="s">
        <v>16</v>
      </c>
      <c r="H39" s="33">
        <v>13</v>
      </c>
      <c r="I39" s="32"/>
      <c r="J39" s="34">
        <v>1</v>
      </c>
      <c r="K39" s="34">
        <f>H39*J39</f>
        <v>13</v>
      </c>
    </row>
    <row r="40" spans="1:11" ht="21" customHeight="1">
      <c r="A40" s="73" t="s">
        <v>7</v>
      </c>
      <c r="B40" s="48" t="s">
        <v>43</v>
      </c>
      <c r="C40" s="31"/>
      <c r="D40" s="31"/>
      <c r="E40" s="31"/>
      <c r="F40" s="76"/>
      <c r="G40" s="21" t="s">
        <v>36</v>
      </c>
      <c r="H40" s="30">
        <v>12</v>
      </c>
      <c r="I40" s="32"/>
      <c r="J40" s="23">
        <v>1</v>
      </c>
      <c r="K40" s="32">
        <f>H40*J40</f>
        <v>12</v>
      </c>
    </row>
    <row r="41" spans="1:11" ht="21" customHeight="1" thickBot="1">
      <c r="A41" s="74"/>
      <c r="B41" s="77"/>
      <c r="C41" s="78"/>
      <c r="D41" s="78"/>
      <c r="E41" s="78"/>
      <c r="F41" s="79"/>
      <c r="G41" s="24" t="s">
        <v>16</v>
      </c>
      <c r="H41" s="33">
        <v>15.5</v>
      </c>
      <c r="I41" s="26"/>
      <c r="J41" s="34">
        <v>1</v>
      </c>
      <c r="K41" s="34">
        <f>H41*J41</f>
        <v>15.5</v>
      </c>
    </row>
    <row r="42" spans="1:11" ht="21" customHeight="1">
      <c r="A42" s="73" t="s">
        <v>8</v>
      </c>
      <c r="B42" s="48" t="s">
        <v>44</v>
      </c>
      <c r="C42" s="31"/>
      <c r="D42" s="31"/>
      <c r="E42" s="31"/>
      <c r="F42" s="76"/>
      <c r="G42" s="82" t="s">
        <v>0</v>
      </c>
      <c r="H42" s="35">
        <v>4.5</v>
      </c>
      <c r="I42" s="80">
        <f>SUM(H42-H43)</f>
        <v>4.25</v>
      </c>
      <c r="J42" s="75">
        <v>2</v>
      </c>
      <c r="K42" s="75">
        <f>I42*J42</f>
        <v>8.5</v>
      </c>
    </row>
    <row r="43" spans="1:11" ht="21" customHeight="1" thickBot="1">
      <c r="A43" s="74"/>
      <c r="B43" s="77"/>
      <c r="C43" s="78"/>
      <c r="D43" s="78"/>
      <c r="E43" s="78"/>
      <c r="F43" s="79"/>
      <c r="G43" s="83"/>
      <c r="H43" s="36">
        <v>0.25</v>
      </c>
      <c r="I43" s="81"/>
      <c r="J43" s="47"/>
      <c r="K43" s="47"/>
    </row>
    <row r="44" spans="1:11" ht="20.25" customHeight="1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37"/>
    </row>
    <row r="45" spans="1:12" ht="21" customHeight="1" thickBot="1">
      <c r="A45" s="38" t="s">
        <v>9</v>
      </c>
      <c r="B45" s="65" t="s">
        <v>47</v>
      </c>
      <c r="C45" s="66"/>
      <c r="D45" s="66"/>
      <c r="E45" s="66"/>
      <c r="F45" s="66"/>
      <c r="G45" s="66"/>
      <c r="H45" s="71"/>
      <c r="I45" s="69" t="s">
        <v>25</v>
      </c>
      <c r="J45" s="70"/>
      <c r="K45" s="39">
        <v>2</v>
      </c>
      <c r="L45" s="2">
        <f>IF(K45&lt;0," error ! ",IF(K45&gt;2," error ! ",""))</f>
      </c>
    </row>
    <row r="46" spans="1:12" ht="21" customHeight="1" thickBot="1">
      <c r="A46" s="38" t="s">
        <v>10</v>
      </c>
      <c r="B46" s="65" t="s">
        <v>48</v>
      </c>
      <c r="C46" s="66"/>
      <c r="D46" s="66"/>
      <c r="E46" s="66"/>
      <c r="F46" s="66"/>
      <c r="G46" s="66"/>
      <c r="H46" s="71"/>
      <c r="I46" s="69" t="s">
        <v>24</v>
      </c>
      <c r="J46" s="70"/>
      <c r="K46" s="40">
        <v>4.5</v>
      </c>
      <c r="L46" s="2">
        <f>IF(K46&lt;0," error ! ",IF(K46&gt;6," error ! ",""))</f>
      </c>
    </row>
    <row r="47" spans="1:12" ht="21" customHeight="1" thickBot="1">
      <c r="A47" s="38" t="s">
        <v>11</v>
      </c>
      <c r="B47" s="65" t="s">
        <v>49</v>
      </c>
      <c r="C47" s="66"/>
      <c r="D47" s="66"/>
      <c r="E47" s="66"/>
      <c r="F47" s="66"/>
      <c r="G47" s="66"/>
      <c r="H47" s="71"/>
      <c r="I47" s="69" t="s">
        <v>26</v>
      </c>
      <c r="J47" s="70"/>
      <c r="K47" s="41">
        <v>3</v>
      </c>
      <c r="L47" s="2">
        <f>IF(K47&lt;0," error ! ",IF(K47&gt;5," error ! ",""))</f>
      </c>
    </row>
    <row r="48" spans="1:11" ht="21" customHeight="1" thickBo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42">
        <f>SUM(K28:K47)</f>
        <v>204.48749999999998</v>
      </c>
    </row>
    <row r="49" spans="1:11" ht="21.75" customHeight="1" thickBot="1">
      <c r="A49" s="43" t="s">
        <v>12</v>
      </c>
      <c r="B49" s="65" t="s">
        <v>53</v>
      </c>
      <c r="C49" s="66"/>
      <c r="D49" s="66"/>
      <c r="E49" s="44" t="s">
        <v>27</v>
      </c>
      <c r="F49" s="45">
        <v>55</v>
      </c>
      <c r="G49" s="55">
        <f>F49/I28</f>
        <v>0.8320726172465961</v>
      </c>
      <c r="H49" s="56"/>
      <c r="I49" s="69" t="s">
        <v>35</v>
      </c>
      <c r="J49" s="70"/>
      <c r="K49" s="1">
        <f>IF(G49&lt;0.6005,6,IF(G49&lt;0.6505,5,IF(G49&lt;0.7005,4,IF(G49&lt;0.7505,3,IF(G49&lt;0.8005,2,IF(G49&lt;0.8505,1,0))))))</f>
        <v>1</v>
      </c>
    </row>
    <row r="50" spans="1:12" ht="21.75" customHeight="1" thickBot="1">
      <c r="A50" s="43" t="s">
        <v>13</v>
      </c>
      <c r="B50" s="65" t="s">
        <v>54</v>
      </c>
      <c r="C50" s="66"/>
      <c r="D50" s="66"/>
      <c r="E50" s="66"/>
      <c r="F50" s="66"/>
      <c r="G50" s="66"/>
      <c r="H50" s="71"/>
      <c r="I50" s="69" t="s">
        <v>34</v>
      </c>
      <c r="J50" s="70"/>
      <c r="K50" s="39">
        <v>0</v>
      </c>
      <c r="L50" s="2">
        <f>IF(K50&lt;0," error ! ",IF(K50&gt;10," error ! ",""))</f>
      </c>
    </row>
    <row r="51" spans="1:12" ht="21" customHeight="1" thickBot="1">
      <c r="A51" s="43" t="s">
        <v>14</v>
      </c>
      <c r="B51" s="65" t="s">
        <v>50</v>
      </c>
      <c r="C51" s="66"/>
      <c r="D51" s="66"/>
      <c r="E51" s="66"/>
      <c r="F51" s="66"/>
      <c r="G51" s="66"/>
      <c r="H51" s="71"/>
      <c r="I51" s="69" t="s">
        <v>33</v>
      </c>
      <c r="J51" s="70"/>
      <c r="K51" s="39">
        <v>0</v>
      </c>
      <c r="L51" s="2">
        <f>IF(K51&lt;0," error ! ",IF(K51&gt;2," error ! ",""))</f>
      </c>
    </row>
    <row r="52" spans="1:12" ht="21" customHeight="1" thickBot="1">
      <c r="A52" s="46" t="s">
        <v>15</v>
      </c>
      <c r="B52" s="68" t="s">
        <v>51</v>
      </c>
      <c r="C52" s="68"/>
      <c r="D52" s="68"/>
      <c r="E52" s="68"/>
      <c r="F52" s="68"/>
      <c r="G52" s="68"/>
      <c r="H52" s="72"/>
      <c r="I52" s="69" t="s">
        <v>28</v>
      </c>
      <c r="J52" s="70"/>
      <c r="K52" s="40">
        <v>1</v>
      </c>
      <c r="L52" s="2">
        <f>IF(K52&lt;0," error ! ",IF(K52&gt;6," error ! ",""))</f>
      </c>
    </row>
    <row r="53" spans="1:11" ht="21" customHeight="1" thickBot="1">
      <c r="A53" s="67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42">
        <f>SUM(K49:K52)</f>
        <v>2</v>
      </c>
    </row>
    <row r="54" spans="1:11" ht="24" customHeight="1" thickBot="1">
      <c r="A54" s="62" t="s">
        <v>52</v>
      </c>
      <c r="B54" s="63"/>
      <c r="C54" s="63"/>
      <c r="D54" s="63"/>
      <c r="E54" s="63"/>
      <c r="F54" s="63"/>
      <c r="G54" s="63"/>
      <c r="H54" s="63"/>
      <c r="I54" s="63"/>
      <c r="J54" s="64"/>
      <c r="K54" s="49">
        <f>K48-K53</f>
        <v>202.48749999999998</v>
      </c>
    </row>
    <row r="55" spans="1:11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24" customHeight="1">
      <c r="A56" s="50"/>
      <c r="B56" s="58" t="s">
        <v>57</v>
      </c>
      <c r="C56" s="58"/>
      <c r="D56" s="60">
        <v>39164</v>
      </c>
      <c r="E56" s="60"/>
      <c r="F56" s="51"/>
      <c r="G56" s="51"/>
      <c r="H56" s="84" t="s">
        <v>56</v>
      </c>
      <c r="I56" s="84"/>
      <c r="J56" s="84"/>
      <c r="K56" s="52"/>
    </row>
    <row r="58" spans="3:8" ht="18" customHeight="1">
      <c r="C58" s="53"/>
      <c r="D58" s="53"/>
      <c r="G58" s="16"/>
      <c r="H58" s="53"/>
    </row>
    <row r="59" spans="2:10" ht="18" customHeight="1">
      <c r="B59" s="84" t="s">
        <v>29</v>
      </c>
      <c r="C59" s="84"/>
      <c r="D59" s="59" t="s">
        <v>60</v>
      </c>
      <c r="E59" s="59"/>
      <c r="H59" s="14"/>
      <c r="I59" s="14"/>
      <c r="J59" s="14"/>
    </row>
  </sheetData>
  <sheetProtection password="CF57" sheet="1" objects="1" scenarios="1"/>
  <mergeCells count="67">
    <mergeCell ref="B59:C59"/>
    <mergeCell ref="H7:J7"/>
    <mergeCell ref="H9:J9"/>
    <mergeCell ref="J15:J17"/>
    <mergeCell ref="E22:F22"/>
    <mergeCell ref="H56:J56"/>
    <mergeCell ref="E17:H17"/>
    <mergeCell ref="I32:I33"/>
    <mergeCell ref="J32:J33"/>
    <mergeCell ref="I36:I37"/>
    <mergeCell ref="A28:A29"/>
    <mergeCell ref="B28:F29"/>
    <mergeCell ref="I28:I29"/>
    <mergeCell ref="J28:J29"/>
    <mergeCell ref="K28:K29"/>
    <mergeCell ref="I30:I31"/>
    <mergeCell ref="J30:J31"/>
    <mergeCell ref="K30:K31"/>
    <mergeCell ref="K32:K33"/>
    <mergeCell ref="I34:I35"/>
    <mergeCell ref="J34:J35"/>
    <mergeCell ref="K34:K35"/>
    <mergeCell ref="J36:J37"/>
    <mergeCell ref="K36:K37"/>
    <mergeCell ref="A30:A31"/>
    <mergeCell ref="A32:A33"/>
    <mergeCell ref="A34:A35"/>
    <mergeCell ref="A36:A37"/>
    <mergeCell ref="B30:F31"/>
    <mergeCell ref="B32:F33"/>
    <mergeCell ref="B34:F35"/>
    <mergeCell ref="B36:F37"/>
    <mergeCell ref="K42:K43"/>
    <mergeCell ref="B38:F39"/>
    <mergeCell ref="B40:F41"/>
    <mergeCell ref="B42:F43"/>
    <mergeCell ref="J42:J43"/>
    <mergeCell ref="I42:I43"/>
    <mergeCell ref="G42:G43"/>
    <mergeCell ref="B50:H50"/>
    <mergeCell ref="B51:H51"/>
    <mergeCell ref="B52:H52"/>
    <mergeCell ref="A38:A39"/>
    <mergeCell ref="A40:A41"/>
    <mergeCell ref="A42:A43"/>
    <mergeCell ref="A48:J48"/>
    <mergeCell ref="B49:D49"/>
    <mergeCell ref="I45:J45"/>
    <mergeCell ref="I46:J46"/>
    <mergeCell ref="I50:J50"/>
    <mergeCell ref="I51:J51"/>
    <mergeCell ref="I52:J52"/>
    <mergeCell ref="I49:J49"/>
    <mergeCell ref="I47:J47"/>
    <mergeCell ref="B45:H45"/>
    <mergeCell ref="B46:H46"/>
    <mergeCell ref="B47:H47"/>
    <mergeCell ref="G49:H49"/>
    <mergeCell ref="I14:K14"/>
    <mergeCell ref="B56:C56"/>
    <mergeCell ref="D59:E59"/>
    <mergeCell ref="D56:E56"/>
    <mergeCell ref="E15:H15"/>
    <mergeCell ref="E19:H19"/>
    <mergeCell ref="A54:J54"/>
    <mergeCell ref="A44:J44"/>
    <mergeCell ref="A53:J53"/>
  </mergeCells>
  <printOptions horizontalCentered="1" verticalCentered="1"/>
  <pageMargins left="0.5905511811023623" right="0.5905511811023623" top="0" bottom="0.984251968503937" header="0" footer="0.5118110236220472"/>
  <pageSetup horizontalDpi="300" verticalDpi="3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6"/>
  <dimension ref="A5:M59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5.875" style="3" customWidth="1"/>
    <col min="2" max="2" width="12.25390625" style="3" customWidth="1"/>
    <col min="3" max="3" width="11.125" style="3" customWidth="1"/>
    <col min="4" max="4" width="10.00390625" style="3" customWidth="1"/>
    <col min="5" max="5" width="16.875" style="3" customWidth="1"/>
    <col min="6" max="6" width="16.75390625" style="3" customWidth="1"/>
    <col min="7" max="7" width="12.125" style="3" customWidth="1"/>
    <col min="8" max="8" width="9.625" style="3" customWidth="1"/>
    <col min="9" max="9" width="12.875" style="3" customWidth="1"/>
    <col min="10" max="10" width="8.375" style="3" customWidth="1"/>
    <col min="11" max="11" width="10.625" style="3" customWidth="1"/>
    <col min="12" max="12" width="6.25390625" style="3" customWidth="1"/>
    <col min="13" max="13" width="5.875" style="3" customWidth="1"/>
    <col min="14" max="16384" width="9.125" style="3" customWidth="1"/>
  </cols>
  <sheetData>
    <row r="1" ht="12.75"/>
    <row r="2" ht="12.75"/>
    <row r="3" ht="12.75"/>
    <row r="4" ht="12.75"/>
    <row r="5" ht="12.75">
      <c r="M5" s="4"/>
    </row>
    <row r="6" ht="12.75"/>
    <row r="7" spans="4:10" ht="23.25">
      <c r="D7" s="5"/>
      <c r="E7" s="6"/>
      <c r="F7" s="7"/>
      <c r="H7" s="85" t="s">
        <v>23</v>
      </c>
      <c r="I7" s="85"/>
      <c r="J7" s="85"/>
    </row>
    <row r="8" ht="9" customHeight="1"/>
    <row r="9" spans="3:13" ht="15" customHeight="1">
      <c r="C9" s="6"/>
      <c r="D9" s="8"/>
      <c r="E9" s="8"/>
      <c r="F9" s="8"/>
      <c r="G9" s="8"/>
      <c r="H9" s="86" t="s">
        <v>32</v>
      </c>
      <c r="I9" s="86"/>
      <c r="J9" s="86"/>
      <c r="K9" s="9"/>
      <c r="L9" s="9"/>
      <c r="M9" s="9"/>
    </row>
    <row r="10" spans="3:13" ht="16.5" customHeight="1">
      <c r="C10" s="6"/>
      <c r="D10" s="8"/>
      <c r="E10" s="8"/>
      <c r="F10" s="8"/>
      <c r="G10" s="8"/>
      <c r="H10" s="10"/>
      <c r="I10" s="11"/>
      <c r="J10" s="11"/>
      <c r="K10" s="9"/>
      <c r="L10" s="9"/>
      <c r="M10" s="9"/>
    </row>
    <row r="11" spans="3:13" ht="16.5" customHeight="1">
      <c r="C11" s="6"/>
      <c r="D11" s="8"/>
      <c r="E11" s="8"/>
      <c r="F11" s="8"/>
      <c r="G11" s="8"/>
      <c r="H11" s="10"/>
      <c r="I11" s="11"/>
      <c r="J11" s="11"/>
      <c r="K11" s="9"/>
      <c r="L11" s="9"/>
      <c r="M11" s="9"/>
    </row>
    <row r="12" spans="3:13" ht="16.5" customHeight="1">
      <c r="C12" s="6"/>
      <c r="D12" s="8"/>
      <c r="E12" s="8"/>
      <c r="F12" s="8"/>
      <c r="G12" s="8"/>
      <c r="H12" s="10"/>
      <c r="I12" s="11"/>
      <c r="J12" s="11"/>
      <c r="K12" s="9"/>
      <c r="L12" s="9"/>
      <c r="M12" s="9"/>
    </row>
    <row r="13" ht="16.5" customHeight="1">
      <c r="K13" s="12"/>
    </row>
    <row r="14" spans="8:11" ht="18" customHeight="1">
      <c r="H14" s="13"/>
      <c r="I14" s="57" t="s">
        <v>22</v>
      </c>
      <c r="J14" s="57"/>
      <c r="K14" s="57"/>
    </row>
    <row r="15" spans="2:10" ht="18" customHeight="1">
      <c r="B15" s="5" t="s">
        <v>30</v>
      </c>
      <c r="C15" s="5"/>
      <c r="D15" s="5"/>
      <c r="E15" s="61" t="s">
        <v>59</v>
      </c>
      <c r="F15" s="61"/>
      <c r="G15" s="61"/>
      <c r="H15" s="61"/>
      <c r="I15" s="16"/>
      <c r="J15" s="87" t="s">
        <v>66</v>
      </c>
    </row>
    <row r="16" spans="2:10" ht="18" customHeight="1">
      <c r="B16" s="5"/>
      <c r="C16" s="5"/>
      <c r="D16" s="5"/>
      <c r="E16" s="5"/>
      <c r="F16" s="5"/>
      <c r="G16" s="5"/>
      <c r="H16" s="16"/>
      <c r="I16" s="16"/>
      <c r="J16" s="87"/>
    </row>
    <row r="17" spans="2:10" ht="18" customHeight="1">
      <c r="B17" s="5" t="s">
        <v>31</v>
      </c>
      <c r="C17" s="5"/>
      <c r="D17" s="5"/>
      <c r="E17" s="61" t="s">
        <v>67</v>
      </c>
      <c r="F17" s="61"/>
      <c r="G17" s="61"/>
      <c r="H17" s="61"/>
      <c r="I17" s="16"/>
      <c r="J17" s="87"/>
    </row>
    <row r="18" spans="2:9" ht="18" customHeight="1">
      <c r="B18" s="5"/>
      <c r="C18" s="5"/>
      <c r="D18" s="5"/>
      <c r="E18" s="15"/>
      <c r="F18" s="15"/>
      <c r="G18" s="15"/>
      <c r="H18" s="17"/>
      <c r="I18" s="16"/>
    </row>
    <row r="19" spans="2:9" ht="18" customHeight="1">
      <c r="B19" s="5" t="s">
        <v>20</v>
      </c>
      <c r="C19" s="5"/>
      <c r="D19" s="5"/>
      <c r="E19" s="61" t="s">
        <v>68</v>
      </c>
      <c r="F19" s="61"/>
      <c r="G19" s="61"/>
      <c r="H19" s="61"/>
      <c r="I19" s="16"/>
    </row>
    <row r="20" spans="2:9" ht="18" customHeight="1">
      <c r="B20" s="5"/>
      <c r="C20" s="5"/>
      <c r="D20" s="5"/>
      <c r="E20" s="15"/>
      <c r="F20" s="15"/>
      <c r="G20" s="15"/>
      <c r="H20" s="17"/>
      <c r="I20" s="16"/>
    </row>
    <row r="21" spans="2:11" ht="18" customHeight="1" hidden="1">
      <c r="B21" s="5"/>
      <c r="C21" s="5"/>
      <c r="D21" s="5"/>
      <c r="E21" s="15"/>
      <c r="F21" s="15"/>
      <c r="G21" s="15"/>
      <c r="H21" s="15"/>
      <c r="I21" s="16"/>
      <c r="J21" s="5"/>
      <c r="K21" s="9"/>
    </row>
    <row r="22" spans="2:9" ht="18" customHeight="1">
      <c r="B22" s="5" t="s">
        <v>21</v>
      </c>
      <c r="C22" s="5"/>
      <c r="D22" s="5"/>
      <c r="E22" s="88">
        <v>39041</v>
      </c>
      <c r="F22" s="88"/>
      <c r="G22" s="17"/>
      <c r="H22" s="17"/>
      <c r="I22" s="16"/>
    </row>
    <row r="23" ht="13.5" thickBot="1"/>
    <row r="24" ht="12.75" customHeight="1" hidden="1"/>
    <row r="25" ht="12.75" customHeight="1" hidden="1">
      <c r="F25" s="12"/>
    </row>
    <row r="26" ht="12.75" customHeight="1" hidden="1" thickBot="1"/>
    <row r="27" spans="8:11" ht="22.5" customHeight="1" thickBot="1">
      <c r="H27" s="18" t="s">
        <v>19</v>
      </c>
      <c r="I27" s="19" t="s">
        <v>45</v>
      </c>
      <c r="J27" s="18" t="s">
        <v>17</v>
      </c>
      <c r="K27" s="20" t="s">
        <v>18</v>
      </c>
    </row>
    <row r="28" spans="1:11" ht="21" customHeight="1">
      <c r="A28" s="73" t="s">
        <v>1</v>
      </c>
      <c r="B28" s="48" t="s">
        <v>37</v>
      </c>
      <c r="C28" s="31"/>
      <c r="D28" s="31"/>
      <c r="E28" s="31"/>
      <c r="F28" s="76"/>
      <c r="G28" s="21" t="s">
        <v>36</v>
      </c>
      <c r="H28" s="22">
        <v>76.5</v>
      </c>
      <c r="I28" s="75">
        <f>SUM(H28:H29)/2</f>
        <v>79</v>
      </c>
      <c r="J28" s="75">
        <v>0.5</v>
      </c>
      <c r="K28" s="75">
        <f>I28*J28</f>
        <v>39.5</v>
      </c>
    </row>
    <row r="29" spans="1:11" ht="21" customHeight="1" thickBot="1">
      <c r="A29" s="74"/>
      <c r="B29" s="77"/>
      <c r="C29" s="78"/>
      <c r="D29" s="78"/>
      <c r="E29" s="78"/>
      <c r="F29" s="79"/>
      <c r="G29" s="24" t="s">
        <v>16</v>
      </c>
      <c r="H29" s="25">
        <v>81.5</v>
      </c>
      <c r="I29" s="47"/>
      <c r="J29" s="47"/>
      <c r="K29" s="47"/>
    </row>
    <row r="30" spans="1:11" ht="21" customHeight="1">
      <c r="A30" s="73" t="s">
        <v>2</v>
      </c>
      <c r="B30" s="48" t="s">
        <v>38</v>
      </c>
      <c r="C30" s="31"/>
      <c r="D30" s="31"/>
      <c r="E30" s="31"/>
      <c r="F30" s="76"/>
      <c r="G30" s="21" t="s">
        <v>36</v>
      </c>
      <c r="H30" s="22">
        <v>21</v>
      </c>
      <c r="I30" s="75">
        <f>SUM(H30:H31)/2</f>
        <v>22.55</v>
      </c>
      <c r="J30" s="75">
        <v>0.25</v>
      </c>
      <c r="K30" s="75">
        <f>I30*J30</f>
        <v>5.6375</v>
      </c>
    </row>
    <row r="31" spans="1:11" ht="21" customHeight="1" thickBot="1">
      <c r="A31" s="74"/>
      <c r="B31" s="77"/>
      <c r="C31" s="78"/>
      <c r="D31" s="78"/>
      <c r="E31" s="78"/>
      <c r="F31" s="79"/>
      <c r="G31" s="24" t="s">
        <v>16</v>
      </c>
      <c r="H31" s="25">
        <v>24.1</v>
      </c>
      <c r="I31" s="47"/>
      <c r="J31" s="47"/>
      <c r="K31" s="47"/>
    </row>
    <row r="32" spans="1:11" ht="21" customHeight="1">
      <c r="A32" s="73" t="s">
        <v>3</v>
      </c>
      <c r="B32" s="48" t="s">
        <v>39</v>
      </c>
      <c r="C32" s="31"/>
      <c r="D32" s="31"/>
      <c r="E32" s="31"/>
      <c r="F32" s="76"/>
      <c r="G32" s="21" t="s">
        <v>36</v>
      </c>
      <c r="H32" s="22">
        <v>46.1</v>
      </c>
      <c r="I32" s="75">
        <f>SUM(H32:H33)/2</f>
        <v>49</v>
      </c>
      <c r="J32" s="75">
        <v>1</v>
      </c>
      <c r="K32" s="75">
        <f>I32*J32</f>
        <v>49</v>
      </c>
    </row>
    <row r="33" spans="1:13" ht="21" customHeight="1" thickBot="1">
      <c r="A33" s="74"/>
      <c r="B33" s="77"/>
      <c r="C33" s="78"/>
      <c r="D33" s="78"/>
      <c r="E33" s="78"/>
      <c r="F33" s="79"/>
      <c r="G33" s="24" t="s">
        <v>16</v>
      </c>
      <c r="H33" s="27">
        <v>51.9</v>
      </c>
      <c r="I33" s="47"/>
      <c r="J33" s="47"/>
      <c r="K33" s="47"/>
      <c r="M33" s="28"/>
    </row>
    <row r="34" spans="1:11" ht="21" customHeight="1">
      <c r="A34" s="73" t="s">
        <v>4</v>
      </c>
      <c r="B34" s="48" t="s">
        <v>40</v>
      </c>
      <c r="C34" s="31"/>
      <c r="D34" s="31"/>
      <c r="E34" s="31"/>
      <c r="F34" s="76"/>
      <c r="G34" s="21" t="s">
        <v>36</v>
      </c>
      <c r="H34" s="29">
        <v>19.6</v>
      </c>
      <c r="I34" s="75">
        <f>SUM(H34:H35)/2</f>
        <v>21.35</v>
      </c>
      <c r="J34" s="75">
        <v>1.5</v>
      </c>
      <c r="K34" s="75">
        <f>I34*J34</f>
        <v>32.025000000000006</v>
      </c>
    </row>
    <row r="35" spans="1:11" ht="21" customHeight="1" thickBot="1">
      <c r="A35" s="74"/>
      <c r="B35" s="77"/>
      <c r="C35" s="78"/>
      <c r="D35" s="78"/>
      <c r="E35" s="78"/>
      <c r="F35" s="79"/>
      <c r="G35" s="24" t="s">
        <v>16</v>
      </c>
      <c r="H35" s="27">
        <v>23.1</v>
      </c>
      <c r="I35" s="47"/>
      <c r="J35" s="47"/>
      <c r="K35" s="47"/>
    </row>
    <row r="36" spans="1:11" ht="21" customHeight="1">
      <c r="A36" s="73" t="s">
        <v>5</v>
      </c>
      <c r="B36" s="48" t="s">
        <v>41</v>
      </c>
      <c r="C36" s="31"/>
      <c r="D36" s="31"/>
      <c r="E36" s="31"/>
      <c r="F36" s="76"/>
      <c r="G36" s="21" t="s">
        <v>36</v>
      </c>
      <c r="H36" s="22">
        <v>20.6</v>
      </c>
      <c r="I36" s="75">
        <f>SUM(H36:H37)/2</f>
        <v>20.200000000000003</v>
      </c>
      <c r="J36" s="75">
        <v>1</v>
      </c>
      <c r="K36" s="75">
        <f>I36*J36</f>
        <v>20.200000000000003</v>
      </c>
    </row>
    <row r="37" spans="1:11" ht="21" customHeight="1" thickBot="1">
      <c r="A37" s="74"/>
      <c r="B37" s="77"/>
      <c r="C37" s="78"/>
      <c r="D37" s="78"/>
      <c r="E37" s="78"/>
      <c r="F37" s="79"/>
      <c r="G37" s="24" t="s">
        <v>16</v>
      </c>
      <c r="H37" s="27">
        <v>19.8</v>
      </c>
      <c r="I37" s="47"/>
      <c r="J37" s="47"/>
      <c r="K37" s="47"/>
    </row>
    <row r="38" spans="1:11" ht="21" customHeight="1">
      <c r="A38" s="73" t="s">
        <v>6</v>
      </c>
      <c r="B38" s="48" t="s">
        <v>42</v>
      </c>
      <c r="C38" s="31"/>
      <c r="D38" s="31"/>
      <c r="E38" s="31"/>
      <c r="F38" s="76"/>
      <c r="G38" s="21" t="s">
        <v>36</v>
      </c>
      <c r="H38" s="30">
        <v>11.8</v>
      </c>
      <c r="I38" s="23"/>
      <c r="J38" s="23">
        <v>1</v>
      </c>
      <c r="K38" s="32">
        <f>H38*J38</f>
        <v>11.8</v>
      </c>
    </row>
    <row r="39" spans="1:11" ht="21" customHeight="1" thickBot="1">
      <c r="A39" s="74"/>
      <c r="B39" s="77"/>
      <c r="C39" s="78"/>
      <c r="D39" s="78"/>
      <c r="E39" s="78"/>
      <c r="F39" s="79"/>
      <c r="G39" s="24" t="s">
        <v>16</v>
      </c>
      <c r="H39" s="33">
        <v>12</v>
      </c>
      <c r="I39" s="32"/>
      <c r="J39" s="34">
        <v>1</v>
      </c>
      <c r="K39" s="34">
        <f>H39*J39</f>
        <v>12</v>
      </c>
    </row>
    <row r="40" spans="1:11" ht="21" customHeight="1">
      <c r="A40" s="73" t="s">
        <v>7</v>
      </c>
      <c r="B40" s="48" t="s">
        <v>43</v>
      </c>
      <c r="C40" s="31"/>
      <c r="D40" s="31"/>
      <c r="E40" s="31"/>
      <c r="F40" s="76"/>
      <c r="G40" s="21" t="s">
        <v>36</v>
      </c>
      <c r="H40" s="30">
        <v>14.2</v>
      </c>
      <c r="I40" s="32"/>
      <c r="J40" s="23">
        <v>1</v>
      </c>
      <c r="K40" s="32">
        <f>H40*J40</f>
        <v>14.2</v>
      </c>
    </row>
    <row r="41" spans="1:11" ht="21" customHeight="1" thickBot="1">
      <c r="A41" s="74"/>
      <c r="B41" s="77"/>
      <c r="C41" s="78"/>
      <c r="D41" s="78"/>
      <c r="E41" s="78"/>
      <c r="F41" s="79"/>
      <c r="G41" s="24" t="s">
        <v>16</v>
      </c>
      <c r="H41" s="33">
        <v>14.5</v>
      </c>
      <c r="I41" s="26"/>
      <c r="J41" s="34">
        <v>1</v>
      </c>
      <c r="K41" s="34">
        <f>H41*J41</f>
        <v>14.5</v>
      </c>
    </row>
    <row r="42" spans="1:11" ht="21" customHeight="1">
      <c r="A42" s="73" t="s">
        <v>8</v>
      </c>
      <c r="B42" s="48" t="s">
        <v>44</v>
      </c>
      <c r="C42" s="31"/>
      <c r="D42" s="31"/>
      <c r="E42" s="31"/>
      <c r="F42" s="76"/>
      <c r="G42" s="82" t="s">
        <v>0</v>
      </c>
      <c r="H42" s="35">
        <v>4.42</v>
      </c>
      <c r="I42" s="80">
        <f>SUM(H42-H43)</f>
        <v>4.17</v>
      </c>
      <c r="J42" s="75">
        <v>2</v>
      </c>
      <c r="K42" s="75">
        <f>I42*J42</f>
        <v>8.34</v>
      </c>
    </row>
    <row r="43" spans="1:11" ht="21" customHeight="1" thickBot="1">
      <c r="A43" s="74"/>
      <c r="B43" s="77"/>
      <c r="C43" s="78"/>
      <c r="D43" s="78"/>
      <c r="E43" s="78"/>
      <c r="F43" s="79"/>
      <c r="G43" s="83"/>
      <c r="H43" s="36">
        <v>0.25</v>
      </c>
      <c r="I43" s="81"/>
      <c r="J43" s="47"/>
      <c r="K43" s="47"/>
    </row>
    <row r="44" spans="1:11" ht="20.25" customHeight="1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37"/>
    </row>
    <row r="45" spans="1:12" ht="21" customHeight="1" thickBot="1">
      <c r="A45" s="38" t="s">
        <v>9</v>
      </c>
      <c r="B45" s="65" t="s">
        <v>47</v>
      </c>
      <c r="C45" s="66"/>
      <c r="D45" s="66"/>
      <c r="E45" s="66"/>
      <c r="F45" s="66"/>
      <c r="G45" s="66"/>
      <c r="H45" s="71"/>
      <c r="I45" s="69" t="s">
        <v>25</v>
      </c>
      <c r="J45" s="70"/>
      <c r="K45" s="39">
        <v>2</v>
      </c>
      <c r="L45" s="2">
        <f>IF(K45&lt;0," error ! ",IF(K45&gt;2," error ! ",""))</f>
      </c>
    </row>
    <row r="46" spans="1:12" ht="21" customHeight="1" thickBot="1">
      <c r="A46" s="38" t="s">
        <v>10</v>
      </c>
      <c r="B46" s="65" t="s">
        <v>48</v>
      </c>
      <c r="C46" s="66"/>
      <c r="D46" s="66"/>
      <c r="E46" s="66"/>
      <c r="F46" s="66"/>
      <c r="G46" s="66"/>
      <c r="H46" s="71"/>
      <c r="I46" s="69" t="s">
        <v>24</v>
      </c>
      <c r="J46" s="70"/>
      <c r="K46" s="40">
        <v>5</v>
      </c>
      <c r="L46" s="2">
        <f>IF(K46&lt;0," error ! ",IF(K46&gt;6," error ! ",""))</f>
      </c>
    </row>
    <row r="47" spans="1:12" ht="21" customHeight="1" thickBot="1">
      <c r="A47" s="38" t="s">
        <v>11</v>
      </c>
      <c r="B47" s="65" t="s">
        <v>49</v>
      </c>
      <c r="C47" s="66"/>
      <c r="D47" s="66"/>
      <c r="E47" s="66"/>
      <c r="F47" s="66"/>
      <c r="G47" s="66"/>
      <c r="H47" s="71"/>
      <c r="I47" s="69" t="s">
        <v>26</v>
      </c>
      <c r="J47" s="70"/>
      <c r="K47" s="41">
        <v>5</v>
      </c>
      <c r="L47" s="2">
        <f>IF(K47&lt;0," error ! ",IF(K47&gt;5," error ! ",""))</f>
      </c>
    </row>
    <row r="48" spans="1:11" ht="21" customHeight="1" thickBo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42">
        <f>SUM(K28:K47)</f>
        <v>219.20250000000001</v>
      </c>
    </row>
    <row r="49" spans="1:11" ht="21.75" customHeight="1" thickBot="1">
      <c r="A49" s="43" t="s">
        <v>12</v>
      </c>
      <c r="B49" s="65" t="s">
        <v>53</v>
      </c>
      <c r="C49" s="66"/>
      <c r="D49" s="66"/>
      <c r="E49" s="44" t="s">
        <v>27</v>
      </c>
      <c r="F49" s="45">
        <v>58.4</v>
      </c>
      <c r="G49" s="55">
        <f>F49/I28</f>
        <v>0.7392405063291139</v>
      </c>
      <c r="H49" s="56"/>
      <c r="I49" s="69" t="s">
        <v>35</v>
      </c>
      <c r="J49" s="70"/>
      <c r="K49" s="1">
        <v>3</v>
      </c>
    </row>
    <row r="50" spans="1:12" ht="21.75" customHeight="1" thickBot="1">
      <c r="A50" s="43" t="s">
        <v>13</v>
      </c>
      <c r="B50" s="65" t="s">
        <v>54</v>
      </c>
      <c r="C50" s="66"/>
      <c r="D50" s="66"/>
      <c r="E50" s="66"/>
      <c r="F50" s="66"/>
      <c r="G50" s="66"/>
      <c r="H50" s="71"/>
      <c r="I50" s="69" t="s">
        <v>34</v>
      </c>
      <c r="J50" s="70"/>
      <c r="K50" s="39">
        <v>0</v>
      </c>
      <c r="L50" s="2">
        <f>IF(K50&lt;0," error ! ",IF(K50&gt;10," error ! ",""))</f>
      </c>
    </row>
    <row r="51" spans="1:12" ht="21" customHeight="1" thickBot="1">
      <c r="A51" s="43" t="s">
        <v>14</v>
      </c>
      <c r="B51" s="65" t="s">
        <v>50</v>
      </c>
      <c r="C51" s="66"/>
      <c r="D51" s="66"/>
      <c r="E51" s="66"/>
      <c r="F51" s="66"/>
      <c r="G51" s="66"/>
      <c r="H51" s="71"/>
      <c r="I51" s="69" t="s">
        <v>33</v>
      </c>
      <c r="J51" s="70"/>
      <c r="K51" s="39">
        <v>0</v>
      </c>
      <c r="L51" s="2">
        <f>IF(K51&lt;0," error ! ",IF(K51&gt;2," error ! ",""))</f>
      </c>
    </row>
    <row r="52" spans="1:12" ht="21" customHeight="1" thickBot="1">
      <c r="A52" s="46" t="s">
        <v>15</v>
      </c>
      <c r="B52" s="68" t="s">
        <v>51</v>
      </c>
      <c r="C52" s="68"/>
      <c r="D52" s="68"/>
      <c r="E52" s="68"/>
      <c r="F52" s="68"/>
      <c r="G52" s="68"/>
      <c r="H52" s="72"/>
      <c r="I52" s="69" t="s">
        <v>28</v>
      </c>
      <c r="J52" s="70"/>
      <c r="K52" s="40">
        <v>0</v>
      </c>
      <c r="L52" s="2">
        <f>IF(K52&lt;0," error ! ",IF(K52&gt;6," error ! ",""))</f>
      </c>
    </row>
    <row r="53" spans="1:11" ht="21" customHeight="1" thickBot="1">
      <c r="A53" s="67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42">
        <f>SUM(K49:K52)</f>
        <v>3</v>
      </c>
    </row>
    <row r="54" spans="1:11" ht="24" customHeight="1" thickBot="1">
      <c r="A54" s="62" t="s">
        <v>52</v>
      </c>
      <c r="B54" s="63"/>
      <c r="C54" s="63"/>
      <c r="D54" s="63"/>
      <c r="E54" s="63"/>
      <c r="F54" s="63"/>
      <c r="G54" s="63"/>
      <c r="H54" s="63"/>
      <c r="I54" s="63"/>
      <c r="J54" s="64"/>
      <c r="K54" s="49">
        <f>K48-K53</f>
        <v>216.20250000000001</v>
      </c>
    </row>
    <row r="55" spans="1:11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24" customHeight="1">
      <c r="A56" s="50"/>
      <c r="B56" s="58" t="s">
        <v>57</v>
      </c>
      <c r="C56" s="58"/>
      <c r="D56" s="60">
        <v>39164</v>
      </c>
      <c r="E56" s="60"/>
      <c r="F56" s="51"/>
      <c r="G56" s="51"/>
      <c r="H56" s="84" t="s">
        <v>56</v>
      </c>
      <c r="I56" s="84"/>
      <c r="J56" s="84"/>
      <c r="K56" s="52"/>
    </row>
    <row r="58" spans="3:8" ht="18" customHeight="1">
      <c r="C58" s="53"/>
      <c r="D58" s="53"/>
      <c r="G58" s="16"/>
      <c r="H58" s="53"/>
    </row>
    <row r="59" spans="2:10" ht="18" customHeight="1">
      <c r="B59" s="84" t="s">
        <v>29</v>
      </c>
      <c r="C59" s="84"/>
      <c r="D59" s="59" t="s">
        <v>60</v>
      </c>
      <c r="E59" s="59"/>
      <c r="H59" s="14"/>
      <c r="I59" s="14"/>
      <c r="J59" s="14"/>
    </row>
  </sheetData>
  <sheetProtection password="CF57" sheet="1" objects="1" scenarios="1"/>
  <mergeCells count="67">
    <mergeCell ref="B59:C59"/>
    <mergeCell ref="H7:J7"/>
    <mergeCell ref="H9:J9"/>
    <mergeCell ref="J15:J17"/>
    <mergeCell ref="E22:F22"/>
    <mergeCell ref="H56:J56"/>
    <mergeCell ref="E17:H17"/>
    <mergeCell ref="I32:I33"/>
    <mergeCell ref="J32:J33"/>
    <mergeCell ref="I36:I37"/>
    <mergeCell ref="A28:A29"/>
    <mergeCell ref="B28:F29"/>
    <mergeCell ref="I28:I29"/>
    <mergeCell ref="J28:J29"/>
    <mergeCell ref="K28:K29"/>
    <mergeCell ref="I30:I31"/>
    <mergeCell ref="J30:J31"/>
    <mergeCell ref="K30:K31"/>
    <mergeCell ref="K32:K33"/>
    <mergeCell ref="I34:I35"/>
    <mergeCell ref="J34:J35"/>
    <mergeCell ref="K34:K35"/>
    <mergeCell ref="J36:J37"/>
    <mergeCell ref="K36:K37"/>
    <mergeCell ref="A30:A31"/>
    <mergeCell ref="A32:A33"/>
    <mergeCell ref="A34:A35"/>
    <mergeCell ref="A36:A37"/>
    <mergeCell ref="B30:F31"/>
    <mergeCell ref="B32:F33"/>
    <mergeCell ref="B34:F35"/>
    <mergeCell ref="B36:F37"/>
    <mergeCell ref="K42:K43"/>
    <mergeCell ref="B38:F39"/>
    <mergeCell ref="B40:F41"/>
    <mergeCell ref="B42:F43"/>
    <mergeCell ref="J42:J43"/>
    <mergeCell ref="I42:I43"/>
    <mergeCell ref="G42:G43"/>
    <mergeCell ref="B50:H50"/>
    <mergeCell ref="B51:H51"/>
    <mergeCell ref="B52:H52"/>
    <mergeCell ref="A38:A39"/>
    <mergeCell ref="A40:A41"/>
    <mergeCell ref="A42:A43"/>
    <mergeCell ref="A48:J48"/>
    <mergeCell ref="B49:D49"/>
    <mergeCell ref="I45:J45"/>
    <mergeCell ref="I46:J46"/>
    <mergeCell ref="I50:J50"/>
    <mergeCell ref="I51:J51"/>
    <mergeCell ref="I52:J52"/>
    <mergeCell ref="I49:J49"/>
    <mergeCell ref="I47:J47"/>
    <mergeCell ref="B45:H45"/>
    <mergeCell ref="B46:H46"/>
    <mergeCell ref="B47:H47"/>
    <mergeCell ref="G49:H49"/>
    <mergeCell ref="I14:K14"/>
    <mergeCell ref="B56:C56"/>
    <mergeCell ref="D59:E59"/>
    <mergeCell ref="D56:E56"/>
    <mergeCell ref="E15:H15"/>
    <mergeCell ref="E19:H19"/>
    <mergeCell ref="A54:J54"/>
    <mergeCell ref="A44:J44"/>
    <mergeCell ref="A53:J53"/>
  </mergeCells>
  <printOptions horizontalCentered="1" verticalCentered="1"/>
  <pageMargins left="0.5905511811023623" right="0.5905511811023623" top="0" bottom="0.984251968503937" header="0" footer="0.5118110236220472"/>
  <pageSetup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5"/>
  <dimension ref="A5:M59"/>
  <sheetViews>
    <sheetView tabSelected="1" zoomScale="75" zoomScaleNormal="75" workbookViewId="0" topLeftCell="A1">
      <selection activeCell="E68" sqref="E68"/>
    </sheetView>
  </sheetViews>
  <sheetFormatPr defaultColWidth="9.00390625" defaultRowHeight="12.75"/>
  <cols>
    <col min="1" max="1" width="5.875" style="3" customWidth="1"/>
    <col min="2" max="2" width="12.25390625" style="3" customWidth="1"/>
    <col min="3" max="3" width="11.125" style="3" customWidth="1"/>
    <col min="4" max="4" width="10.00390625" style="3" customWidth="1"/>
    <col min="5" max="5" width="16.875" style="3" customWidth="1"/>
    <col min="6" max="6" width="16.75390625" style="3" customWidth="1"/>
    <col min="7" max="7" width="12.125" style="3" customWidth="1"/>
    <col min="8" max="8" width="9.625" style="3" customWidth="1"/>
    <col min="9" max="9" width="12.875" style="3" customWidth="1"/>
    <col min="10" max="10" width="8.375" style="3" customWidth="1"/>
    <col min="11" max="11" width="10.625" style="3" customWidth="1"/>
    <col min="12" max="12" width="6.25390625" style="3" customWidth="1"/>
    <col min="13" max="13" width="5.875" style="3" customWidth="1"/>
    <col min="14" max="16384" width="9.125" style="3" customWidth="1"/>
  </cols>
  <sheetData>
    <row r="1" ht="12.75"/>
    <row r="2" ht="12.75"/>
    <row r="3" ht="12.75"/>
    <row r="4" ht="12.75"/>
    <row r="5" ht="12.75">
      <c r="M5" s="4"/>
    </row>
    <row r="6" ht="12.75"/>
    <row r="7" spans="4:10" ht="23.25">
      <c r="D7" s="5"/>
      <c r="E7" s="6"/>
      <c r="F7" s="7"/>
      <c r="H7" s="85" t="s">
        <v>23</v>
      </c>
      <c r="I7" s="85"/>
      <c r="J7" s="85"/>
    </row>
    <row r="8" ht="9" customHeight="1"/>
    <row r="9" spans="3:13" ht="15" customHeight="1">
      <c r="C9" s="6"/>
      <c r="D9" s="8"/>
      <c r="E9" s="8"/>
      <c r="F9" s="8"/>
      <c r="G9" s="8"/>
      <c r="H9" s="86" t="s">
        <v>32</v>
      </c>
      <c r="I9" s="86"/>
      <c r="J9" s="86"/>
      <c r="K9" s="9"/>
      <c r="L9" s="9"/>
      <c r="M9" s="9"/>
    </row>
    <row r="10" spans="3:13" ht="16.5" customHeight="1">
      <c r="C10" s="6"/>
      <c r="D10" s="8"/>
      <c r="E10" s="8"/>
      <c r="F10" s="8"/>
      <c r="G10" s="8"/>
      <c r="H10" s="10"/>
      <c r="I10" s="11"/>
      <c r="J10" s="11"/>
      <c r="K10" s="9"/>
      <c r="L10" s="9"/>
      <c r="M10" s="9"/>
    </row>
    <row r="11" spans="3:13" ht="16.5" customHeight="1">
      <c r="C11" s="6"/>
      <c r="D11" s="8"/>
      <c r="E11" s="8"/>
      <c r="F11" s="8"/>
      <c r="G11" s="8"/>
      <c r="H11" s="10"/>
      <c r="I11" s="11"/>
      <c r="J11" s="11"/>
      <c r="K11" s="9"/>
      <c r="L11" s="9"/>
      <c r="M11" s="9"/>
    </row>
    <row r="12" spans="3:13" ht="16.5" customHeight="1">
      <c r="C12" s="6"/>
      <c r="D12" s="8"/>
      <c r="E12" s="8"/>
      <c r="F12" s="8"/>
      <c r="G12" s="8"/>
      <c r="H12" s="10"/>
      <c r="I12" s="11"/>
      <c r="J12" s="11"/>
      <c r="K12" s="9"/>
      <c r="L12" s="9"/>
      <c r="M12" s="9"/>
    </row>
    <row r="13" ht="16.5" customHeight="1">
      <c r="K13" s="12"/>
    </row>
    <row r="14" spans="8:11" ht="18" customHeight="1">
      <c r="H14" s="13"/>
      <c r="I14" s="57" t="s">
        <v>22</v>
      </c>
      <c r="J14" s="57"/>
      <c r="K14" s="57"/>
    </row>
    <row r="15" spans="2:10" ht="18" customHeight="1">
      <c r="B15" s="5" t="s">
        <v>30</v>
      </c>
      <c r="C15" s="5"/>
      <c r="D15" s="5"/>
      <c r="E15" s="61" t="s">
        <v>59</v>
      </c>
      <c r="F15" s="61"/>
      <c r="G15" s="61"/>
      <c r="H15" s="61"/>
      <c r="I15" s="16"/>
      <c r="J15" s="87" t="s">
        <v>63</v>
      </c>
    </row>
    <row r="16" spans="2:10" ht="18" customHeight="1">
      <c r="B16" s="5"/>
      <c r="C16" s="5"/>
      <c r="D16" s="5"/>
      <c r="E16" s="5"/>
      <c r="F16" s="5"/>
      <c r="G16" s="5"/>
      <c r="H16" s="16"/>
      <c r="I16" s="16"/>
      <c r="J16" s="87"/>
    </row>
    <row r="17" spans="2:10" ht="18" customHeight="1">
      <c r="B17" s="5" t="s">
        <v>31</v>
      </c>
      <c r="C17" s="5"/>
      <c r="D17" s="5"/>
      <c r="E17" s="61" t="s">
        <v>65</v>
      </c>
      <c r="F17" s="61"/>
      <c r="G17" s="61"/>
      <c r="H17" s="61"/>
      <c r="I17" s="16"/>
      <c r="J17" s="87"/>
    </row>
    <row r="18" spans="2:9" ht="18" customHeight="1">
      <c r="B18" s="5"/>
      <c r="C18" s="5"/>
      <c r="D18" s="5"/>
      <c r="E18" s="15"/>
      <c r="F18" s="15"/>
      <c r="G18" s="15"/>
      <c r="H18" s="17"/>
      <c r="I18" s="16"/>
    </row>
    <row r="19" spans="2:9" ht="18" customHeight="1">
      <c r="B19" s="5" t="s">
        <v>20</v>
      </c>
      <c r="C19" s="5"/>
      <c r="D19" s="5"/>
      <c r="E19" s="61" t="s">
        <v>64</v>
      </c>
      <c r="F19" s="61"/>
      <c r="G19" s="61"/>
      <c r="H19" s="61"/>
      <c r="I19" s="16"/>
    </row>
    <row r="20" spans="2:9" ht="18" customHeight="1">
      <c r="B20" s="5"/>
      <c r="C20" s="5"/>
      <c r="D20" s="5"/>
      <c r="E20" s="15"/>
      <c r="F20" s="15"/>
      <c r="G20" s="15"/>
      <c r="H20" s="17"/>
      <c r="I20" s="16"/>
    </row>
    <row r="21" spans="2:11" ht="18" customHeight="1" hidden="1">
      <c r="B21" s="5"/>
      <c r="C21" s="5"/>
      <c r="D21" s="5"/>
      <c r="E21" s="15"/>
      <c r="F21" s="15"/>
      <c r="G21" s="15"/>
      <c r="H21" s="15"/>
      <c r="I21" s="16"/>
      <c r="J21" s="5"/>
      <c r="K21" s="9"/>
    </row>
    <row r="22" spans="2:9" ht="18" customHeight="1">
      <c r="B22" s="5" t="s">
        <v>21</v>
      </c>
      <c r="C22" s="5"/>
      <c r="D22" s="5"/>
      <c r="E22" s="88">
        <v>39028</v>
      </c>
      <c r="F22" s="88"/>
      <c r="G22" s="17"/>
      <c r="H22" s="17"/>
      <c r="I22" s="16"/>
    </row>
    <row r="23" ht="13.5" thickBot="1"/>
    <row r="24" ht="12.75" customHeight="1" hidden="1"/>
    <row r="25" ht="12.75" customHeight="1" hidden="1">
      <c r="F25" s="12"/>
    </row>
    <row r="26" ht="12.75" customHeight="1" hidden="1" thickBot="1"/>
    <row r="27" spans="8:11" ht="22.5" customHeight="1" thickBot="1">
      <c r="H27" s="18" t="s">
        <v>19</v>
      </c>
      <c r="I27" s="19" t="s">
        <v>45</v>
      </c>
      <c r="J27" s="18" t="s">
        <v>17</v>
      </c>
      <c r="K27" s="20" t="s">
        <v>18</v>
      </c>
    </row>
    <row r="28" spans="1:11" ht="21" customHeight="1">
      <c r="A28" s="73" t="s">
        <v>1</v>
      </c>
      <c r="B28" s="48" t="s">
        <v>37</v>
      </c>
      <c r="C28" s="31"/>
      <c r="D28" s="31"/>
      <c r="E28" s="31"/>
      <c r="F28" s="76"/>
      <c r="G28" s="21" t="s">
        <v>36</v>
      </c>
      <c r="H28" s="22">
        <v>80.7</v>
      </c>
      <c r="I28" s="75">
        <f>SUM(H28:H29)/2</f>
        <v>79.75</v>
      </c>
      <c r="J28" s="75">
        <v>0.5</v>
      </c>
      <c r="K28" s="75">
        <f>I28*J28</f>
        <v>39.875</v>
      </c>
    </row>
    <row r="29" spans="1:11" ht="21" customHeight="1" thickBot="1">
      <c r="A29" s="74"/>
      <c r="B29" s="77"/>
      <c r="C29" s="78"/>
      <c r="D29" s="78"/>
      <c r="E29" s="78"/>
      <c r="F29" s="79"/>
      <c r="G29" s="24" t="s">
        <v>16</v>
      </c>
      <c r="H29" s="25">
        <v>78.8</v>
      </c>
      <c r="I29" s="47"/>
      <c r="J29" s="47"/>
      <c r="K29" s="47"/>
    </row>
    <row r="30" spans="1:11" ht="21" customHeight="1">
      <c r="A30" s="73" t="s">
        <v>2</v>
      </c>
      <c r="B30" s="48" t="s">
        <v>38</v>
      </c>
      <c r="C30" s="31"/>
      <c r="D30" s="31"/>
      <c r="E30" s="31"/>
      <c r="F30" s="76"/>
      <c r="G30" s="21" t="s">
        <v>36</v>
      </c>
      <c r="H30" s="22">
        <v>21</v>
      </c>
      <c r="I30" s="75">
        <f>SUM(H30:H31)/2</f>
        <v>22.35</v>
      </c>
      <c r="J30" s="75">
        <v>0.25</v>
      </c>
      <c r="K30" s="75">
        <f>I30*J30</f>
        <v>5.5875</v>
      </c>
    </row>
    <row r="31" spans="1:11" ht="21" customHeight="1" thickBot="1">
      <c r="A31" s="74"/>
      <c r="B31" s="77"/>
      <c r="C31" s="78"/>
      <c r="D31" s="78"/>
      <c r="E31" s="78"/>
      <c r="F31" s="79"/>
      <c r="G31" s="24" t="s">
        <v>16</v>
      </c>
      <c r="H31" s="25">
        <v>23.7</v>
      </c>
      <c r="I31" s="47"/>
      <c r="J31" s="47"/>
      <c r="K31" s="47"/>
    </row>
    <row r="32" spans="1:11" ht="21" customHeight="1">
      <c r="A32" s="73" t="s">
        <v>3</v>
      </c>
      <c r="B32" s="48" t="s">
        <v>39</v>
      </c>
      <c r="C32" s="31"/>
      <c r="D32" s="31"/>
      <c r="E32" s="31"/>
      <c r="F32" s="76"/>
      <c r="G32" s="21" t="s">
        <v>36</v>
      </c>
      <c r="H32" s="22">
        <v>48</v>
      </c>
      <c r="I32" s="75">
        <f>SUM(H32:H33)/2</f>
        <v>45.4</v>
      </c>
      <c r="J32" s="75">
        <v>1</v>
      </c>
      <c r="K32" s="75">
        <f>I32*J32</f>
        <v>45.4</v>
      </c>
    </row>
    <row r="33" spans="1:13" ht="21" customHeight="1" thickBot="1">
      <c r="A33" s="74"/>
      <c r="B33" s="77"/>
      <c r="C33" s="78"/>
      <c r="D33" s="78"/>
      <c r="E33" s="78"/>
      <c r="F33" s="79"/>
      <c r="G33" s="24" t="s">
        <v>16</v>
      </c>
      <c r="H33" s="27">
        <v>42.8</v>
      </c>
      <c r="I33" s="47"/>
      <c r="J33" s="47"/>
      <c r="K33" s="47"/>
      <c r="M33" s="28"/>
    </row>
    <row r="34" spans="1:11" ht="21" customHeight="1">
      <c r="A34" s="73" t="s">
        <v>4</v>
      </c>
      <c r="B34" s="48" t="s">
        <v>40</v>
      </c>
      <c r="C34" s="31"/>
      <c r="D34" s="31"/>
      <c r="E34" s="31"/>
      <c r="F34" s="76"/>
      <c r="G34" s="21" t="s">
        <v>36</v>
      </c>
      <c r="H34" s="29">
        <v>22</v>
      </c>
      <c r="I34" s="75">
        <f>SUM(H34:H35)/2</f>
        <v>22.3</v>
      </c>
      <c r="J34" s="75">
        <v>1.5</v>
      </c>
      <c r="K34" s="75">
        <f>I34*J34</f>
        <v>33.45</v>
      </c>
    </row>
    <row r="35" spans="1:11" ht="21" customHeight="1" thickBot="1">
      <c r="A35" s="74"/>
      <c r="B35" s="77"/>
      <c r="C35" s="78"/>
      <c r="D35" s="78"/>
      <c r="E35" s="78"/>
      <c r="F35" s="79"/>
      <c r="G35" s="24" t="s">
        <v>16</v>
      </c>
      <c r="H35" s="27">
        <v>22.6</v>
      </c>
      <c r="I35" s="47"/>
      <c r="J35" s="47"/>
      <c r="K35" s="47"/>
    </row>
    <row r="36" spans="1:11" ht="21" customHeight="1">
      <c r="A36" s="73" t="s">
        <v>5</v>
      </c>
      <c r="B36" s="48" t="s">
        <v>41</v>
      </c>
      <c r="C36" s="31"/>
      <c r="D36" s="31"/>
      <c r="E36" s="31"/>
      <c r="F36" s="76"/>
      <c r="G36" s="21" t="s">
        <v>36</v>
      </c>
      <c r="H36" s="22">
        <v>19.3</v>
      </c>
      <c r="I36" s="75">
        <f>SUM(H36:H37)/2</f>
        <v>19.25</v>
      </c>
      <c r="J36" s="75">
        <v>1</v>
      </c>
      <c r="K36" s="75">
        <f>I36*J36</f>
        <v>19.25</v>
      </c>
    </row>
    <row r="37" spans="1:11" ht="21" customHeight="1" thickBot="1">
      <c r="A37" s="74"/>
      <c r="B37" s="77"/>
      <c r="C37" s="78"/>
      <c r="D37" s="78"/>
      <c r="E37" s="78"/>
      <c r="F37" s="79"/>
      <c r="G37" s="24" t="s">
        <v>16</v>
      </c>
      <c r="H37" s="27">
        <v>19.2</v>
      </c>
      <c r="I37" s="47"/>
      <c r="J37" s="47"/>
      <c r="K37" s="47"/>
    </row>
    <row r="38" spans="1:11" ht="21" customHeight="1">
      <c r="A38" s="73" t="s">
        <v>6</v>
      </c>
      <c r="B38" s="48" t="s">
        <v>42</v>
      </c>
      <c r="C38" s="31"/>
      <c r="D38" s="31"/>
      <c r="E38" s="31"/>
      <c r="F38" s="76"/>
      <c r="G38" s="21" t="s">
        <v>36</v>
      </c>
      <c r="H38" s="30">
        <v>10.5</v>
      </c>
      <c r="I38" s="23"/>
      <c r="J38" s="23">
        <v>1</v>
      </c>
      <c r="K38" s="32">
        <f>H38*J38</f>
        <v>10.5</v>
      </c>
    </row>
    <row r="39" spans="1:11" ht="21" customHeight="1" thickBot="1">
      <c r="A39" s="74"/>
      <c r="B39" s="77"/>
      <c r="C39" s="78"/>
      <c r="D39" s="78"/>
      <c r="E39" s="78"/>
      <c r="F39" s="79"/>
      <c r="G39" s="24" t="s">
        <v>16</v>
      </c>
      <c r="H39" s="33">
        <v>10.5</v>
      </c>
      <c r="I39" s="32"/>
      <c r="J39" s="34">
        <v>1</v>
      </c>
      <c r="K39" s="34">
        <f>H39*J39</f>
        <v>10.5</v>
      </c>
    </row>
    <row r="40" spans="1:11" ht="21" customHeight="1">
      <c r="A40" s="73" t="s">
        <v>7</v>
      </c>
      <c r="B40" s="48" t="s">
        <v>43</v>
      </c>
      <c r="C40" s="31"/>
      <c r="D40" s="31"/>
      <c r="E40" s="31"/>
      <c r="F40" s="76"/>
      <c r="G40" s="21" t="s">
        <v>36</v>
      </c>
      <c r="H40" s="30">
        <v>12</v>
      </c>
      <c r="I40" s="32"/>
      <c r="J40" s="23">
        <v>1</v>
      </c>
      <c r="K40" s="32">
        <f>H40*J40</f>
        <v>12</v>
      </c>
    </row>
    <row r="41" spans="1:11" ht="21" customHeight="1" thickBot="1">
      <c r="A41" s="74"/>
      <c r="B41" s="77"/>
      <c r="C41" s="78"/>
      <c r="D41" s="78"/>
      <c r="E41" s="78"/>
      <c r="F41" s="79"/>
      <c r="G41" s="24" t="s">
        <v>16</v>
      </c>
      <c r="H41" s="33">
        <v>11.8</v>
      </c>
      <c r="I41" s="26"/>
      <c r="J41" s="34">
        <v>1</v>
      </c>
      <c r="K41" s="34">
        <f>H41*J41</f>
        <v>11.8</v>
      </c>
    </row>
    <row r="42" spans="1:11" ht="21" customHeight="1">
      <c r="A42" s="73" t="s">
        <v>8</v>
      </c>
      <c r="B42" s="48" t="s">
        <v>44</v>
      </c>
      <c r="C42" s="31"/>
      <c r="D42" s="31"/>
      <c r="E42" s="31"/>
      <c r="F42" s="76"/>
      <c r="G42" s="82" t="s">
        <v>0</v>
      </c>
      <c r="H42" s="35">
        <v>4.12</v>
      </c>
      <c r="I42" s="80">
        <f>SUM(H42-H43)</f>
        <v>3.87</v>
      </c>
      <c r="J42" s="75">
        <v>2</v>
      </c>
      <c r="K42" s="75">
        <f>I42*J42</f>
        <v>7.74</v>
      </c>
    </row>
    <row r="43" spans="1:11" ht="21" customHeight="1" thickBot="1">
      <c r="A43" s="74"/>
      <c r="B43" s="77"/>
      <c r="C43" s="78"/>
      <c r="D43" s="78"/>
      <c r="E43" s="78"/>
      <c r="F43" s="79"/>
      <c r="G43" s="83"/>
      <c r="H43" s="36">
        <v>0.25</v>
      </c>
      <c r="I43" s="81"/>
      <c r="J43" s="47"/>
      <c r="K43" s="47"/>
    </row>
    <row r="44" spans="1:11" ht="20.25" customHeight="1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37"/>
    </row>
    <row r="45" spans="1:12" ht="21" customHeight="1" thickBot="1">
      <c r="A45" s="38" t="s">
        <v>9</v>
      </c>
      <c r="B45" s="65" t="s">
        <v>47</v>
      </c>
      <c r="C45" s="66"/>
      <c r="D45" s="66"/>
      <c r="E45" s="66"/>
      <c r="F45" s="66"/>
      <c r="G45" s="66"/>
      <c r="H45" s="71"/>
      <c r="I45" s="69" t="s">
        <v>25</v>
      </c>
      <c r="J45" s="70"/>
      <c r="K45" s="39">
        <v>2</v>
      </c>
      <c r="L45" s="2">
        <f>IF(K45&lt;0," error ! ",IF(K45&gt;2," error ! ",""))</f>
      </c>
    </row>
    <row r="46" spans="1:12" ht="21" customHeight="1" thickBot="1">
      <c r="A46" s="38" t="s">
        <v>10</v>
      </c>
      <c r="B46" s="65" t="s">
        <v>48</v>
      </c>
      <c r="C46" s="66"/>
      <c r="D46" s="66"/>
      <c r="E46" s="66"/>
      <c r="F46" s="66"/>
      <c r="G46" s="66"/>
      <c r="H46" s="71"/>
      <c r="I46" s="69" t="s">
        <v>24</v>
      </c>
      <c r="J46" s="70"/>
      <c r="K46" s="40">
        <v>4</v>
      </c>
      <c r="L46" s="2">
        <f>IF(K46&lt;0," error ! ",IF(K46&gt;6," error ! ",""))</f>
      </c>
    </row>
    <row r="47" spans="1:12" ht="21" customHeight="1" thickBot="1">
      <c r="A47" s="38" t="s">
        <v>11</v>
      </c>
      <c r="B47" s="65" t="s">
        <v>49</v>
      </c>
      <c r="C47" s="66"/>
      <c r="D47" s="66"/>
      <c r="E47" s="66"/>
      <c r="F47" s="66"/>
      <c r="G47" s="66"/>
      <c r="H47" s="71"/>
      <c r="I47" s="69" t="s">
        <v>26</v>
      </c>
      <c r="J47" s="70"/>
      <c r="K47" s="41">
        <v>5</v>
      </c>
      <c r="L47" s="2">
        <f>IF(K47&lt;0," error ! ",IF(K47&gt;5," error ! ",""))</f>
      </c>
    </row>
    <row r="48" spans="1:11" ht="21" customHeight="1" thickBo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42">
        <f>SUM(K28:K47)</f>
        <v>207.10250000000002</v>
      </c>
    </row>
    <row r="49" spans="1:11" ht="21.75" customHeight="1" thickBot="1">
      <c r="A49" s="43" t="s">
        <v>12</v>
      </c>
      <c r="B49" s="65" t="s">
        <v>53</v>
      </c>
      <c r="C49" s="66"/>
      <c r="D49" s="66"/>
      <c r="E49" s="44" t="s">
        <v>27</v>
      </c>
      <c r="F49" s="45">
        <v>60</v>
      </c>
      <c r="G49" s="55">
        <f>F49/I28</f>
        <v>0.7523510971786834</v>
      </c>
      <c r="H49" s="56"/>
      <c r="I49" s="69" t="s">
        <v>35</v>
      </c>
      <c r="J49" s="70"/>
      <c r="K49" s="1">
        <v>2</v>
      </c>
    </row>
    <row r="50" spans="1:12" ht="21.75" customHeight="1" thickBot="1">
      <c r="A50" s="43" t="s">
        <v>13</v>
      </c>
      <c r="B50" s="65" t="s">
        <v>54</v>
      </c>
      <c r="C50" s="66"/>
      <c r="D50" s="66"/>
      <c r="E50" s="66"/>
      <c r="F50" s="66"/>
      <c r="G50" s="66"/>
      <c r="H50" s="71"/>
      <c r="I50" s="69" t="s">
        <v>34</v>
      </c>
      <c r="J50" s="70"/>
      <c r="K50" s="39">
        <v>0</v>
      </c>
      <c r="L50" s="2">
        <f>IF(K50&lt;0," error ! ",IF(K50&gt;10," error ! ",""))</f>
      </c>
    </row>
    <row r="51" spans="1:12" ht="21" customHeight="1" thickBot="1">
      <c r="A51" s="43" t="s">
        <v>14</v>
      </c>
      <c r="B51" s="65" t="s">
        <v>50</v>
      </c>
      <c r="C51" s="66"/>
      <c r="D51" s="66"/>
      <c r="E51" s="66"/>
      <c r="F51" s="66"/>
      <c r="G51" s="66"/>
      <c r="H51" s="71"/>
      <c r="I51" s="69" t="s">
        <v>33</v>
      </c>
      <c r="J51" s="70"/>
      <c r="K51" s="39">
        <v>0</v>
      </c>
      <c r="L51" s="2">
        <f>IF(K51&lt;0," error ! ",IF(K51&gt;2," error ! ",""))</f>
      </c>
    </row>
    <row r="52" spans="1:12" ht="21" customHeight="1" thickBot="1">
      <c r="A52" s="46" t="s">
        <v>15</v>
      </c>
      <c r="B52" s="68" t="s">
        <v>51</v>
      </c>
      <c r="C52" s="68"/>
      <c r="D52" s="68"/>
      <c r="E52" s="68"/>
      <c r="F52" s="68"/>
      <c r="G52" s="68"/>
      <c r="H52" s="72"/>
      <c r="I52" s="69" t="s">
        <v>28</v>
      </c>
      <c r="J52" s="70"/>
      <c r="K52" s="40">
        <v>0</v>
      </c>
      <c r="L52" s="2">
        <f>IF(K52&lt;0," error ! ",IF(K52&gt;6," error ! ",""))</f>
      </c>
    </row>
    <row r="53" spans="1:11" ht="21" customHeight="1" thickBot="1">
      <c r="A53" s="67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42">
        <f>SUM(K49:K52)</f>
        <v>2</v>
      </c>
    </row>
    <row r="54" spans="1:11" ht="24" customHeight="1" thickBot="1">
      <c r="A54" s="62" t="s">
        <v>52</v>
      </c>
      <c r="B54" s="63"/>
      <c r="C54" s="63"/>
      <c r="D54" s="63"/>
      <c r="E54" s="63"/>
      <c r="F54" s="63"/>
      <c r="G54" s="63"/>
      <c r="H54" s="63"/>
      <c r="I54" s="63"/>
      <c r="J54" s="64"/>
      <c r="K54" s="49">
        <f>K48-K53</f>
        <v>205.10250000000002</v>
      </c>
    </row>
    <row r="55" spans="1:11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24" customHeight="1">
      <c r="A56" s="50"/>
      <c r="B56" s="58" t="s">
        <v>57</v>
      </c>
      <c r="C56" s="58"/>
      <c r="D56" s="60">
        <v>39164</v>
      </c>
      <c r="E56" s="60"/>
      <c r="F56" s="51"/>
      <c r="G56" s="51"/>
      <c r="H56" s="84" t="s">
        <v>56</v>
      </c>
      <c r="I56" s="84"/>
      <c r="J56" s="84"/>
      <c r="K56" s="52"/>
    </row>
    <row r="58" spans="3:8" ht="18" customHeight="1">
      <c r="C58" s="53"/>
      <c r="D58" s="53"/>
      <c r="G58" s="16"/>
      <c r="H58" s="53"/>
    </row>
    <row r="59" spans="2:10" ht="18" customHeight="1">
      <c r="B59" s="84" t="s">
        <v>29</v>
      </c>
      <c r="C59" s="84"/>
      <c r="D59" s="59" t="s">
        <v>60</v>
      </c>
      <c r="E59" s="59"/>
      <c r="H59" s="14"/>
      <c r="I59" s="14"/>
      <c r="J59" s="14"/>
    </row>
  </sheetData>
  <sheetProtection password="CF57" sheet="1" objects="1" scenarios="1"/>
  <mergeCells count="67">
    <mergeCell ref="G49:H49"/>
    <mergeCell ref="I14:K14"/>
    <mergeCell ref="B56:C56"/>
    <mergeCell ref="D59:E59"/>
    <mergeCell ref="D56:E56"/>
    <mergeCell ref="E15:H15"/>
    <mergeCell ref="E19:H19"/>
    <mergeCell ref="A54:J54"/>
    <mergeCell ref="A44:J44"/>
    <mergeCell ref="A53:J53"/>
    <mergeCell ref="I47:J47"/>
    <mergeCell ref="B45:H45"/>
    <mergeCell ref="B46:H46"/>
    <mergeCell ref="B47:H47"/>
    <mergeCell ref="I50:J50"/>
    <mergeCell ref="I51:J51"/>
    <mergeCell ref="I52:J52"/>
    <mergeCell ref="I49:J49"/>
    <mergeCell ref="B50:H50"/>
    <mergeCell ref="B51:H51"/>
    <mergeCell ref="B52:H52"/>
    <mergeCell ref="A38:A39"/>
    <mergeCell ref="A40:A41"/>
    <mergeCell ref="A42:A43"/>
    <mergeCell ref="A48:J48"/>
    <mergeCell ref="B49:D49"/>
    <mergeCell ref="I45:J45"/>
    <mergeCell ref="I46:J46"/>
    <mergeCell ref="K42:K43"/>
    <mergeCell ref="B38:F39"/>
    <mergeCell ref="B40:F41"/>
    <mergeCell ref="B42:F43"/>
    <mergeCell ref="J42:J43"/>
    <mergeCell ref="I42:I43"/>
    <mergeCell ref="G42:G43"/>
    <mergeCell ref="J36:J37"/>
    <mergeCell ref="K36:K37"/>
    <mergeCell ref="A30:A31"/>
    <mergeCell ref="A32:A33"/>
    <mergeCell ref="A34:A35"/>
    <mergeCell ref="A36:A37"/>
    <mergeCell ref="B30:F31"/>
    <mergeCell ref="B32:F33"/>
    <mergeCell ref="B34:F35"/>
    <mergeCell ref="B36:F37"/>
    <mergeCell ref="K32:K33"/>
    <mergeCell ref="I34:I35"/>
    <mergeCell ref="J34:J35"/>
    <mergeCell ref="K34:K35"/>
    <mergeCell ref="K28:K29"/>
    <mergeCell ref="I30:I31"/>
    <mergeCell ref="J30:J31"/>
    <mergeCell ref="K30:K31"/>
    <mergeCell ref="A28:A29"/>
    <mergeCell ref="B28:F29"/>
    <mergeCell ref="I28:I29"/>
    <mergeCell ref="J28:J29"/>
    <mergeCell ref="B59:C59"/>
    <mergeCell ref="H7:J7"/>
    <mergeCell ref="H9:J9"/>
    <mergeCell ref="J15:J17"/>
    <mergeCell ref="E22:F22"/>
    <mergeCell ref="H56:J56"/>
    <mergeCell ref="E17:H17"/>
    <mergeCell ref="I32:I33"/>
    <mergeCell ref="J32:J33"/>
    <mergeCell ref="I36:I37"/>
  </mergeCells>
  <printOptions horizontalCentered="1" verticalCentered="1"/>
  <pageMargins left="0.5905511811023623" right="0.5905511811023623" top="0" bottom="0.984251968503937" header="0" footer="0.5118110236220472"/>
  <pageSetup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1"/>
  <dimension ref="A5:M59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5.875" style="3" customWidth="1"/>
    <col min="2" max="2" width="12.25390625" style="3" customWidth="1"/>
    <col min="3" max="3" width="11.125" style="3" customWidth="1"/>
    <col min="4" max="4" width="10.00390625" style="3" customWidth="1"/>
    <col min="5" max="5" width="16.875" style="3" customWidth="1"/>
    <col min="6" max="6" width="16.75390625" style="3" customWidth="1"/>
    <col min="7" max="7" width="12.125" style="3" customWidth="1"/>
    <col min="8" max="8" width="9.625" style="3" customWidth="1"/>
    <col min="9" max="9" width="12.875" style="3" customWidth="1"/>
    <col min="10" max="10" width="8.375" style="3" customWidth="1"/>
    <col min="11" max="11" width="10.625" style="3" customWidth="1"/>
    <col min="12" max="12" width="6.25390625" style="3" customWidth="1"/>
    <col min="13" max="13" width="5.875" style="3" customWidth="1"/>
    <col min="14" max="16384" width="9.125" style="3" customWidth="1"/>
  </cols>
  <sheetData>
    <row r="1" ht="12.75"/>
    <row r="2" ht="12.75"/>
    <row r="3" ht="12.75"/>
    <row r="4" ht="12.75"/>
    <row r="5" ht="12.75">
      <c r="M5" s="4"/>
    </row>
    <row r="6" ht="12.75"/>
    <row r="7" spans="4:10" ht="23.25">
      <c r="D7" s="5"/>
      <c r="E7" s="6"/>
      <c r="F7" s="7"/>
      <c r="H7" s="85" t="s">
        <v>23</v>
      </c>
      <c r="I7" s="85"/>
      <c r="J7" s="85"/>
    </row>
    <row r="8" ht="9" customHeight="1"/>
    <row r="9" spans="3:13" ht="15" customHeight="1">
      <c r="C9" s="6"/>
      <c r="D9" s="8"/>
      <c r="E9" s="8"/>
      <c r="F9" s="8"/>
      <c r="G9" s="8"/>
      <c r="H9" s="86" t="s">
        <v>32</v>
      </c>
      <c r="I9" s="86"/>
      <c r="J9" s="86"/>
      <c r="K9" s="9"/>
      <c r="L9" s="9"/>
      <c r="M9" s="9"/>
    </row>
    <row r="10" spans="3:13" ht="16.5" customHeight="1">
      <c r="C10" s="6"/>
      <c r="D10" s="8"/>
      <c r="E10" s="8"/>
      <c r="F10" s="8"/>
      <c r="G10" s="8"/>
      <c r="H10" s="10"/>
      <c r="I10" s="11"/>
      <c r="J10" s="11"/>
      <c r="K10" s="9"/>
      <c r="L10" s="9"/>
      <c r="M10" s="9"/>
    </row>
    <row r="11" spans="3:13" ht="16.5" customHeight="1">
      <c r="C11" s="6"/>
      <c r="D11" s="8"/>
      <c r="E11" s="8"/>
      <c r="F11" s="8"/>
      <c r="G11" s="8"/>
      <c r="H11" s="10"/>
      <c r="I11" s="11"/>
      <c r="J11" s="11"/>
      <c r="K11" s="9"/>
      <c r="L11" s="9"/>
      <c r="M11" s="9"/>
    </row>
    <row r="12" spans="3:13" ht="16.5" customHeight="1">
      <c r="C12" s="6"/>
      <c r="D12" s="8"/>
      <c r="E12" s="8"/>
      <c r="F12" s="8"/>
      <c r="G12" s="8"/>
      <c r="H12" s="10"/>
      <c r="I12" s="11"/>
      <c r="J12" s="11"/>
      <c r="K12" s="9"/>
      <c r="L12" s="9"/>
      <c r="M12" s="9"/>
    </row>
    <row r="13" ht="16.5" customHeight="1">
      <c r="K13" s="12"/>
    </row>
    <row r="14" spans="8:11" ht="18" customHeight="1">
      <c r="H14" s="13"/>
      <c r="I14" s="57" t="s">
        <v>22</v>
      </c>
      <c r="J14" s="57"/>
      <c r="K14" s="57"/>
    </row>
    <row r="15" spans="2:10" ht="18" customHeight="1">
      <c r="B15" s="5" t="s">
        <v>30</v>
      </c>
      <c r="C15" s="5"/>
      <c r="D15" s="5"/>
      <c r="E15" s="61" t="s">
        <v>59</v>
      </c>
      <c r="F15" s="61"/>
      <c r="G15" s="61"/>
      <c r="H15" s="61"/>
      <c r="I15" s="16"/>
      <c r="J15" s="87" t="s">
        <v>79</v>
      </c>
    </row>
    <row r="16" spans="2:10" ht="18" customHeight="1">
      <c r="B16" s="5"/>
      <c r="C16" s="5"/>
      <c r="D16" s="5"/>
      <c r="E16" s="5"/>
      <c r="F16" s="5"/>
      <c r="G16" s="5"/>
      <c r="H16" s="16"/>
      <c r="I16" s="16"/>
      <c r="J16" s="87"/>
    </row>
    <row r="17" spans="2:10" ht="18" customHeight="1">
      <c r="B17" s="5" t="s">
        <v>31</v>
      </c>
      <c r="C17" s="5"/>
      <c r="D17" s="5"/>
      <c r="E17" s="61" t="s">
        <v>80</v>
      </c>
      <c r="F17" s="61"/>
      <c r="G17" s="61"/>
      <c r="H17" s="61"/>
      <c r="I17" s="16"/>
      <c r="J17" s="87"/>
    </row>
    <row r="18" spans="2:9" ht="18" customHeight="1">
      <c r="B18" s="5"/>
      <c r="C18" s="5"/>
      <c r="D18" s="5"/>
      <c r="E18" s="15"/>
      <c r="F18" s="15"/>
      <c r="G18" s="15"/>
      <c r="H18" s="17"/>
      <c r="I18" s="16"/>
    </row>
    <row r="19" spans="2:9" ht="18" customHeight="1">
      <c r="B19" s="5" t="s">
        <v>20</v>
      </c>
      <c r="C19" s="5"/>
      <c r="D19" s="5"/>
      <c r="E19" s="61" t="s">
        <v>81</v>
      </c>
      <c r="F19" s="61"/>
      <c r="G19" s="61"/>
      <c r="H19" s="61"/>
      <c r="I19" s="16"/>
    </row>
    <row r="20" spans="2:9" ht="18" customHeight="1">
      <c r="B20" s="5"/>
      <c r="C20" s="5"/>
      <c r="D20" s="5"/>
      <c r="E20" s="15"/>
      <c r="F20" s="15"/>
      <c r="G20" s="15"/>
      <c r="H20" s="17"/>
      <c r="I20" s="16"/>
    </row>
    <row r="21" spans="2:11" ht="18" customHeight="1" hidden="1">
      <c r="B21" s="5"/>
      <c r="C21" s="5"/>
      <c r="D21" s="5"/>
      <c r="E21" s="15"/>
      <c r="F21" s="15"/>
      <c r="G21" s="15"/>
      <c r="H21" s="15"/>
      <c r="I21" s="16"/>
      <c r="J21" s="5"/>
      <c r="K21" s="9"/>
    </row>
    <row r="22" spans="2:9" ht="18" customHeight="1">
      <c r="B22" s="5" t="s">
        <v>21</v>
      </c>
      <c r="C22" s="5"/>
      <c r="D22" s="5"/>
      <c r="E22" s="88">
        <v>39016</v>
      </c>
      <c r="F22" s="88"/>
      <c r="G22" s="17"/>
      <c r="H22" s="17"/>
      <c r="I22" s="16"/>
    </row>
    <row r="23" ht="13.5" thickBot="1"/>
    <row r="24" ht="12.75" hidden="1"/>
    <row r="25" ht="12.75" hidden="1">
      <c r="F25" s="12"/>
    </row>
    <row r="26" ht="12.75" customHeight="1" hidden="1" thickBot="1"/>
    <row r="27" spans="8:11" ht="22.5" customHeight="1" thickBot="1">
      <c r="H27" s="18" t="s">
        <v>19</v>
      </c>
      <c r="I27" s="19" t="s">
        <v>45</v>
      </c>
      <c r="J27" s="18" t="s">
        <v>17</v>
      </c>
      <c r="K27" s="20" t="s">
        <v>18</v>
      </c>
    </row>
    <row r="28" spans="1:11" ht="21" customHeight="1">
      <c r="A28" s="73" t="s">
        <v>1</v>
      </c>
      <c r="B28" s="48" t="s">
        <v>37</v>
      </c>
      <c r="C28" s="31"/>
      <c r="D28" s="31"/>
      <c r="E28" s="31"/>
      <c r="F28" s="76"/>
      <c r="G28" s="21" t="s">
        <v>36</v>
      </c>
      <c r="H28" s="22">
        <v>65.7</v>
      </c>
      <c r="I28" s="75">
        <f>SUM(H28:H29)/2</f>
        <v>68.65</v>
      </c>
      <c r="J28" s="75">
        <v>0.5</v>
      </c>
      <c r="K28" s="75">
        <f>I28*J28</f>
        <v>34.325</v>
      </c>
    </row>
    <row r="29" spans="1:11" ht="21" customHeight="1" thickBot="1">
      <c r="A29" s="74"/>
      <c r="B29" s="77"/>
      <c r="C29" s="78"/>
      <c r="D29" s="78"/>
      <c r="E29" s="78"/>
      <c r="F29" s="79"/>
      <c r="G29" s="24" t="s">
        <v>16</v>
      </c>
      <c r="H29" s="25">
        <v>71.6</v>
      </c>
      <c r="I29" s="47"/>
      <c r="J29" s="47"/>
      <c r="K29" s="47"/>
    </row>
    <row r="30" spans="1:11" ht="21" customHeight="1">
      <c r="A30" s="73" t="s">
        <v>2</v>
      </c>
      <c r="B30" s="48" t="s">
        <v>38</v>
      </c>
      <c r="C30" s="31"/>
      <c r="D30" s="31"/>
      <c r="E30" s="31"/>
      <c r="F30" s="76"/>
      <c r="G30" s="21" t="s">
        <v>36</v>
      </c>
      <c r="H30" s="22">
        <v>12</v>
      </c>
      <c r="I30" s="75">
        <f>SUM(H30:H31)/2</f>
        <v>17</v>
      </c>
      <c r="J30" s="75">
        <v>0.25</v>
      </c>
      <c r="K30" s="75">
        <f>I30*J30</f>
        <v>4.25</v>
      </c>
    </row>
    <row r="31" spans="1:11" ht="21" customHeight="1" thickBot="1">
      <c r="A31" s="74"/>
      <c r="B31" s="77"/>
      <c r="C31" s="78"/>
      <c r="D31" s="78"/>
      <c r="E31" s="78"/>
      <c r="F31" s="79"/>
      <c r="G31" s="24" t="s">
        <v>16</v>
      </c>
      <c r="H31" s="25">
        <v>22</v>
      </c>
      <c r="I31" s="47"/>
      <c r="J31" s="47"/>
      <c r="K31" s="47"/>
    </row>
    <row r="32" spans="1:11" ht="21" customHeight="1">
      <c r="A32" s="73" t="s">
        <v>3</v>
      </c>
      <c r="B32" s="48" t="s">
        <v>39</v>
      </c>
      <c r="C32" s="31"/>
      <c r="D32" s="31"/>
      <c r="E32" s="31"/>
      <c r="F32" s="76"/>
      <c r="G32" s="21" t="s">
        <v>36</v>
      </c>
      <c r="H32" s="22">
        <v>35.2</v>
      </c>
      <c r="I32" s="75">
        <f>SUM(H32:H33)/2</f>
        <v>38.650000000000006</v>
      </c>
      <c r="J32" s="75">
        <v>1</v>
      </c>
      <c r="K32" s="75">
        <f>I32*J32</f>
        <v>38.650000000000006</v>
      </c>
    </row>
    <row r="33" spans="1:13" ht="21" customHeight="1" thickBot="1">
      <c r="A33" s="74"/>
      <c r="B33" s="77"/>
      <c r="C33" s="78"/>
      <c r="D33" s="78"/>
      <c r="E33" s="78"/>
      <c r="F33" s="79"/>
      <c r="G33" s="24" t="s">
        <v>16</v>
      </c>
      <c r="H33" s="27">
        <v>42.1</v>
      </c>
      <c r="I33" s="47"/>
      <c r="J33" s="47"/>
      <c r="K33" s="47"/>
      <c r="M33" s="28"/>
    </row>
    <row r="34" spans="1:11" ht="21" customHeight="1">
      <c r="A34" s="73" t="s">
        <v>4</v>
      </c>
      <c r="B34" s="48" t="s">
        <v>40</v>
      </c>
      <c r="C34" s="31"/>
      <c r="D34" s="31"/>
      <c r="E34" s="31"/>
      <c r="F34" s="76"/>
      <c r="G34" s="21" t="s">
        <v>36</v>
      </c>
      <c r="H34" s="29">
        <v>15.9</v>
      </c>
      <c r="I34" s="75">
        <f>SUM(H34:H35)/2</f>
        <v>16.5</v>
      </c>
      <c r="J34" s="75">
        <v>1.5</v>
      </c>
      <c r="K34" s="75">
        <f>I34*J34</f>
        <v>24.75</v>
      </c>
    </row>
    <row r="35" spans="1:11" ht="21" customHeight="1" thickBot="1">
      <c r="A35" s="74"/>
      <c r="B35" s="77"/>
      <c r="C35" s="78"/>
      <c r="D35" s="78"/>
      <c r="E35" s="78"/>
      <c r="F35" s="79"/>
      <c r="G35" s="24" t="s">
        <v>16</v>
      </c>
      <c r="H35" s="27">
        <v>17.1</v>
      </c>
      <c r="I35" s="47"/>
      <c r="J35" s="47"/>
      <c r="K35" s="47"/>
    </row>
    <row r="36" spans="1:11" ht="21" customHeight="1">
      <c r="A36" s="73" t="s">
        <v>5</v>
      </c>
      <c r="B36" s="48" t="s">
        <v>41</v>
      </c>
      <c r="C36" s="31"/>
      <c r="D36" s="31"/>
      <c r="E36" s="31"/>
      <c r="F36" s="76"/>
      <c r="G36" s="21" t="s">
        <v>36</v>
      </c>
      <c r="H36" s="22">
        <v>18.3</v>
      </c>
      <c r="I36" s="75">
        <f>SUM(H36:H37)/2</f>
        <v>18.200000000000003</v>
      </c>
      <c r="J36" s="75">
        <v>1</v>
      </c>
      <c r="K36" s="75">
        <f>I36*J36</f>
        <v>18.200000000000003</v>
      </c>
    </row>
    <row r="37" spans="1:11" ht="21" customHeight="1" thickBot="1">
      <c r="A37" s="74"/>
      <c r="B37" s="77"/>
      <c r="C37" s="78"/>
      <c r="D37" s="78"/>
      <c r="E37" s="78"/>
      <c r="F37" s="79"/>
      <c r="G37" s="24" t="s">
        <v>16</v>
      </c>
      <c r="H37" s="27">
        <v>18.1</v>
      </c>
      <c r="I37" s="47"/>
      <c r="J37" s="47"/>
      <c r="K37" s="47"/>
    </row>
    <row r="38" spans="1:11" ht="21" customHeight="1">
      <c r="A38" s="73" t="s">
        <v>6</v>
      </c>
      <c r="B38" s="48" t="s">
        <v>42</v>
      </c>
      <c r="C38" s="31"/>
      <c r="D38" s="31"/>
      <c r="E38" s="31"/>
      <c r="F38" s="76"/>
      <c r="G38" s="21" t="s">
        <v>36</v>
      </c>
      <c r="H38" s="30">
        <v>10.9</v>
      </c>
      <c r="I38" s="23"/>
      <c r="J38" s="23">
        <v>1</v>
      </c>
      <c r="K38" s="32">
        <f>H38*J38</f>
        <v>10.9</v>
      </c>
    </row>
    <row r="39" spans="1:11" ht="21" customHeight="1" thickBot="1">
      <c r="A39" s="74"/>
      <c r="B39" s="77"/>
      <c r="C39" s="78"/>
      <c r="D39" s="78"/>
      <c r="E39" s="78"/>
      <c r="F39" s="79"/>
      <c r="G39" s="24" t="s">
        <v>16</v>
      </c>
      <c r="H39" s="33">
        <v>11.3</v>
      </c>
      <c r="I39" s="32"/>
      <c r="J39" s="34">
        <v>1</v>
      </c>
      <c r="K39" s="34">
        <f>H39*J39</f>
        <v>11.3</v>
      </c>
    </row>
    <row r="40" spans="1:11" ht="21" customHeight="1">
      <c r="A40" s="73" t="s">
        <v>7</v>
      </c>
      <c r="B40" s="48" t="s">
        <v>43</v>
      </c>
      <c r="C40" s="31"/>
      <c r="D40" s="31"/>
      <c r="E40" s="31"/>
      <c r="F40" s="76"/>
      <c r="G40" s="21" t="s">
        <v>36</v>
      </c>
      <c r="H40" s="30">
        <v>11.8</v>
      </c>
      <c r="I40" s="32"/>
      <c r="J40" s="23">
        <v>1</v>
      </c>
      <c r="K40" s="32">
        <f>H40*J40</f>
        <v>11.8</v>
      </c>
    </row>
    <row r="41" spans="1:11" ht="21" customHeight="1" thickBot="1">
      <c r="A41" s="74"/>
      <c r="B41" s="77"/>
      <c r="C41" s="78"/>
      <c r="D41" s="78"/>
      <c r="E41" s="78"/>
      <c r="F41" s="79"/>
      <c r="G41" s="24" t="s">
        <v>16</v>
      </c>
      <c r="H41" s="33">
        <v>11.6</v>
      </c>
      <c r="I41" s="26"/>
      <c r="J41" s="34">
        <v>1</v>
      </c>
      <c r="K41" s="34">
        <f>H41*J41</f>
        <v>11.6</v>
      </c>
    </row>
    <row r="42" spans="1:11" ht="21" customHeight="1">
      <c r="A42" s="73" t="s">
        <v>8</v>
      </c>
      <c r="B42" s="48" t="s">
        <v>44</v>
      </c>
      <c r="C42" s="31"/>
      <c r="D42" s="31"/>
      <c r="E42" s="31"/>
      <c r="F42" s="76"/>
      <c r="G42" s="82" t="s">
        <v>0</v>
      </c>
      <c r="H42" s="35">
        <v>3.6</v>
      </c>
      <c r="I42" s="80">
        <f>SUM(H42-H43)</f>
        <v>3.35</v>
      </c>
      <c r="J42" s="75">
        <v>2</v>
      </c>
      <c r="K42" s="75">
        <f>I42*J42</f>
        <v>6.7</v>
      </c>
    </row>
    <row r="43" spans="1:11" ht="21" customHeight="1" thickBot="1">
      <c r="A43" s="74"/>
      <c r="B43" s="77"/>
      <c r="C43" s="78"/>
      <c r="D43" s="78"/>
      <c r="E43" s="78"/>
      <c r="F43" s="79"/>
      <c r="G43" s="83"/>
      <c r="H43" s="36">
        <v>0.25</v>
      </c>
      <c r="I43" s="81"/>
      <c r="J43" s="47"/>
      <c r="K43" s="47"/>
    </row>
    <row r="44" spans="1:11" ht="20.25" customHeight="1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37"/>
    </row>
    <row r="45" spans="1:12" ht="21" customHeight="1" thickBot="1">
      <c r="A45" s="38" t="s">
        <v>9</v>
      </c>
      <c r="B45" s="65" t="s">
        <v>47</v>
      </c>
      <c r="C45" s="66"/>
      <c r="D45" s="66"/>
      <c r="E45" s="66"/>
      <c r="F45" s="66"/>
      <c r="G45" s="66"/>
      <c r="H45" s="71"/>
      <c r="I45" s="69" t="s">
        <v>25</v>
      </c>
      <c r="J45" s="70"/>
      <c r="K45" s="39">
        <v>2</v>
      </c>
      <c r="L45" s="2">
        <f>IF(K45&lt;0," error ! ",IF(K45&gt;2," error ! ",""))</f>
      </c>
    </row>
    <row r="46" spans="1:12" ht="21" customHeight="1" thickBot="1">
      <c r="A46" s="38" t="s">
        <v>10</v>
      </c>
      <c r="B46" s="65" t="s">
        <v>48</v>
      </c>
      <c r="C46" s="66"/>
      <c r="D46" s="66"/>
      <c r="E46" s="66"/>
      <c r="F46" s="66"/>
      <c r="G46" s="66"/>
      <c r="H46" s="71"/>
      <c r="I46" s="69" t="s">
        <v>24</v>
      </c>
      <c r="J46" s="70"/>
      <c r="K46" s="40">
        <v>3</v>
      </c>
      <c r="L46" s="2">
        <f>IF(K46&lt;0," error ! ",IF(K46&gt;6," error ! ",""))</f>
      </c>
    </row>
    <row r="47" spans="1:12" ht="21" customHeight="1" thickBot="1">
      <c r="A47" s="38" t="s">
        <v>11</v>
      </c>
      <c r="B47" s="65" t="s">
        <v>49</v>
      </c>
      <c r="C47" s="66"/>
      <c r="D47" s="66"/>
      <c r="E47" s="66"/>
      <c r="F47" s="66"/>
      <c r="G47" s="66"/>
      <c r="H47" s="71"/>
      <c r="I47" s="69" t="s">
        <v>26</v>
      </c>
      <c r="J47" s="70"/>
      <c r="K47" s="41">
        <v>5</v>
      </c>
      <c r="L47" s="2">
        <f>IF(K47&lt;0," error ! ",IF(K47&gt;5," error ! ",""))</f>
      </c>
    </row>
    <row r="48" spans="1:11" ht="21" customHeight="1" thickBo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42">
        <f>SUM(K28:K47)</f>
        <v>182.47500000000002</v>
      </c>
    </row>
    <row r="49" spans="1:11" ht="21.75" customHeight="1" thickBot="1">
      <c r="A49" s="43" t="s">
        <v>12</v>
      </c>
      <c r="B49" s="65" t="s">
        <v>53</v>
      </c>
      <c r="C49" s="66"/>
      <c r="D49" s="66"/>
      <c r="E49" s="44" t="s">
        <v>27</v>
      </c>
      <c r="F49" s="45">
        <v>69</v>
      </c>
      <c r="G49" s="55">
        <f>F49/I28</f>
        <v>1.0050983248361252</v>
      </c>
      <c r="H49" s="56"/>
      <c r="I49" s="69" t="s">
        <v>35</v>
      </c>
      <c r="J49" s="70"/>
      <c r="K49" s="1">
        <f>IF(G49&lt;0.6005,6,IF(G49&lt;0.6505,5,IF(G49&lt;0.7005,4,IF(G49&lt;0.7505,3,IF(G49&lt;0.8005,2,IF(G49&lt;0.8505,1,0))))))</f>
        <v>0</v>
      </c>
    </row>
    <row r="50" spans="1:12" ht="21.75" customHeight="1" thickBot="1">
      <c r="A50" s="43" t="s">
        <v>13</v>
      </c>
      <c r="B50" s="65" t="s">
        <v>54</v>
      </c>
      <c r="C50" s="66"/>
      <c r="D50" s="66"/>
      <c r="E50" s="66"/>
      <c r="F50" s="66"/>
      <c r="G50" s="66"/>
      <c r="H50" s="71"/>
      <c r="I50" s="69" t="s">
        <v>34</v>
      </c>
      <c r="J50" s="70"/>
      <c r="K50" s="39">
        <v>0</v>
      </c>
      <c r="L50" s="2">
        <f>IF(K50&lt;0," error ! ",IF(K50&gt;10," error ! ",""))</f>
      </c>
    </row>
    <row r="51" spans="1:12" ht="21" customHeight="1" thickBot="1">
      <c r="A51" s="43" t="s">
        <v>14</v>
      </c>
      <c r="B51" s="65" t="s">
        <v>50</v>
      </c>
      <c r="C51" s="66"/>
      <c r="D51" s="66"/>
      <c r="E51" s="66"/>
      <c r="F51" s="66"/>
      <c r="G51" s="66"/>
      <c r="H51" s="71"/>
      <c r="I51" s="69" t="s">
        <v>33</v>
      </c>
      <c r="J51" s="70"/>
      <c r="K51" s="39">
        <v>0</v>
      </c>
      <c r="L51" s="2">
        <f>IF(K51&lt;0," error ! ",IF(K51&gt;2," error ! ",""))</f>
      </c>
    </row>
    <row r="52" spans="1:12" ht="21" customHeight="1" thickBot="1">
      <c r="A52" s="46" t="s">
        <v>15</v>
      </c>
      <c r="B52" s="68" t="s">
        <v>51</v>
      </c>
      <c r="C52" s="68"/>
      <c r="D52" s="68"/>
      <c r="E52" s="68"/>
      <c r="F52" s="68"/>
      <c r="G52" s="68"/>
      <c r="H52" s="72"/>
      <c r="I52" s="69" t="s">
        <v>28</v>
      </c>
      <c r="J52" s="70"/>
      <c r="K52" s="40">
        <v>0</v>
      </c>
      <c r="L52" s="2">
        <f>IF(K52&lt;0," error ! ",IF(K52&gt;6," error ! ",""))</f>
      </c>
    </row>
    <row r="53" spans="1:11" ht="21" customHeight="1" thickBot="1">
      <c r="A53" s="67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42">
        <f>SUM(K49:K52)</f>
        <v>0</v>
      </c>
    </row>
    <row r="54" spans="1:11" ht="24" customHeight="1" thickBot="1">
      <c r="A54" s="62" t="s">
        <v>52</v>
      </c>
      <c r="B54" s="63"/>
      <c r="C54" s="63"/>
      <c r="D54" s="63"/>
      <c r="E54" s="63"/>
      <c r="F54" s="63"/>
      <c r="G54" s="63"/>
      <c r="H54" s="63"/>
      <c r="I54" s="63"/>
      <c r="J54" s="64"/>
      <c r="K54" s="49">
        <f>K48-K53</f>
        <v>182.47500000000002</v>
      </c>
    </row>
    <row r="55" spans="1:11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24" customHeight="1">
      <c r="A56" s="50"/>
      <c r="B56" s="58" t="s">
        <v>57</v>
      </c>
      <c r="C56" s="58"/>
      <c r="D56" s="60">
        <v>39164</v>
      </c>
      <c r="E56" s="60"/>
      <c r="F56" s="51"/>
      <c r="G56" s="51"/>
      <c r="H56" s="84" t="s">
        <v>56</v>
      </c>
      <c r="I56" s="84"/>
      <c r="J56" s="84"/>
      <c r="K56" s="52"/>
    </row>
    <row r="58" spans="3:8" ht="18" customHeight="1">
      <c r="C58" s="53"/>
      <c r="D58" s="53"/>
      <c r="G58" s="16"/>
      <c r="H58" s="53"/>
    </row>
    <row r="59" spans="2:10" ht="18" customHeight="1">
      <c r="B59" s="84" t="s">
        <v>29</v>
      </c>
      <c r="C59" s="84"/>
      <c r="D59" s="59" t="s">
        <v>60</v>
      </c>
      <c r="E59" s="59"/>
      <c r="H59" s="14"/>
      <c r="I59" s="14"/>
      <c r="J59" s="14"/>
    </row>
  </sheetData>
  <sheetProtection password="CF57" sheet="1" objects="1" scenarios="1"/>
  <mergeCells count="67">
    <mergeCell ref="G49:H49"/>
    <mergeCell ref="I14:K14"/>
    <mergeCell ref="B56:C56"/>
    <mergeCell ref="D59:E59"/>
    <mergeCell ref="D56:E56"/>
    <mergeCell ref="E15:H15"/>
    <mergeCell ref="E19:H19"/>
    <mergeCell ref="A54:J54"/>
    <mergeCell ref="A44:J44"/>
    <mergeCell ref="A53:J53"/>
    <mergeCell ref="I47:J47"/>
    <mergeCell ref="B45:H45"/>
    <mergeCell ref="B46:H46"/>
    <mergeCell ref="B47:H47"/>
    <mergeCell ref="I50:J50"/>
    <mergeCell ref="I51:J51"/>
    <mergeCell ref="I52:J52"/>
    <mergeCell ref="I49:J49"/>
    <mergeCell ref="B50:H50"/>
    <mergeCell ref="B51:H51"/>
    <mergeCell ref="B52:H52"/>
    <mergeCell ref="A38:A39"/>
    <mergeCell ref="A40:A41"/>
    <mergeCell ref="A42:A43"/>
    <mergeCell ref="A48:J48"/>
    <mergeCell ref="B49:D49"/>
    <mergeCell ref="I45:J45"/>
    <mergeCell ref="I46:J46"/>
    <mergeCell ref="K42:K43"/>
    <mergeCell ref="B38:F39"/>
    <mergeCell ref="B40:F41"/>
    <mergeCell ref="B42:F43"/>
    <mergeCell ref="J42:J43"/>
    <mergeCell ref="I42:I43"/>
    <mergeCell ref="G42:G43"/>
    <mergeCell ref="J36:J37"/>
    <mergeCell ref="K36:K37"/>
    <mergeCell ref="A30:A31"/>
    <mergeCell ref="A32:A33"/>
    <mergeCell ref="A34:A35"/>
    <mergeCell ref="A36:A37"/>
    <mergeCell ref="B30:F31"/>
    <mergeCell ref="B32:F33"/>
    <mergeCell ref="B34:F35"/>
    <mergeCell ref="B36:F37"/>
    <mergeCell ref="K32:K33"/>
    <mergeCell ref="I34:I35"/>
    <mergeCell ref="J34:J35"/>
    <mergeCell ref="K34:K35"/>
    <mergeCell ref="K28:K29"/>
    <mergeCell ref="I30:I31"/>
    <mergeCell ref="J30:J31"/>
    <mergeCell ref="K30:K31"/>
    <mergeCell ref="A28:A29"/>
    <mergeCell ref="B28:F29"/>
    <mergeCell ref="I28:I29"/>
    <mergeCell ref="J28:J29"/>
    <mergeCell ref="B59:C59"/>
    <mergeCell ref="H7:J7"/>
    <mergeCell ref="H9:J9"/>
    <mergeCell ref="J15:J17"/>
    <mergeCell ref="E22:F22"/>
    <mergeCell ref="H56:J56"/>
    <mergeCell ref="E17:H17"/>
    <mergeCell ref="I32:I33"/>
    <mergeCell ref="J32:J33"/>
    <mergeCell ref="I36:I37"/>
  </mergeCells>
  <printOptions horizontalCentered="1" verticalCentered="1"/>
  <pageMargins left="0.5905511811023623" right="0.5905511811023623" top="0" bottom="0.984251968503937" header="0" footer="0.5118110236220472"/>
  <pageSetup horizontalDpi="300" verticalDpi="3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20"/>
  <dimension ref="A5:M59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5.875" style="3" customWidth="1"/>
    <col min="2" max="2" width="12.25390625" style="3" customWidth="1"/>
    <col min="3" max="3" width="11.125" style="3" customWidth="1"/>
    <col min="4" max="4" width="10.00390625" style="3" customWidth="1"/>
    <col min="5" max="5" width="16.875" style="3" customWidth="1"/>
    <col min="6" max="6" width="16.75390625" style="3" customWidth="1"/>
    <col min="7" max="7" width="12.125" style="3" customWidth="1"/>
    <col min="8" max="8" width="9.625" style="3" customWidth="1"/>
    <col min="9" max="9" width="12.875" style="3" customWidth="1"/>
    <col min="10" max="10" width="8.375" style="3" customWidth="1"/>
    <col min="11" max="11" width="10.625" style="3" customWidth="1"/>
    <col min="12" max="12" width="6.25390625" style="3" customWidth="1"/>
    <col min="13" max="13" width="5.875" style="3" customWidth="1"/>
    <col min="14" max="16384" width="9.125" style="3" customWidth="1"/>
  </cols>
  <sheetData>
    <row r="1" ht="12.75"/>
    <row r="2" ht="12.75"/>
    <row r="3" ht="12.75"/>
    <row r="4" ht="12.75"/>
    <row r="5" ht="12.75">
      <c r="M5" s="4"/>
    </row>
    <row r="6" ht="12.75"/>
    <row r="7" spans="4:10" ht="23.25">
      <c r="D7" s="5"/>
      <c r="E7" s="6"/>
      <c r="F7" s="7"/>
      <c r="H7" s="85" t="s">
        <v>23</v>
      </c>
      <c r="I7" s="85"/>
      <c r="J7" s="85"/>
    </row>
    <row r="8" ht="9" customHeight="1"/>
    <row r="9" spans="3:13" ht="15" customHeight="1">
      <c r="C9" s="6"/>
      <c r="D9" s="8"/>
      <c r="E9" s="8"/>
      <c r="F9" s="8"/>
      <c r="G9" s="8"/>
      <c r="H9" s="86" t="s">
        <v>32</v>
      </c>
      <c r="I9" s="86"/>
      <c r="J9" s="86"/>
      <c r="K9" s="9"/>
      <c r="L9" s="9"/>
      <c r="M9" s="9"/>
    </row>
    <row r="10" spans="3:13" ht="16.5" customHeight="1">
      <c r="C10" s="6"/>
      <c r="D10" s="8"/>
      <c r="E10" s="8"/>
      <c r="F10" s="8"/>
      <c r="G10" s="8"/>
      <c r="H10" s="10"/>
      <c r="I10" s="11"/>
      <c r="J10" s="11"/>
      <c r="K10" s="9"/>
      <c r="L10" s="9"/>
      <c r="M10" s="9"/>
    </row>
    <row r="11" spans="3:13" ht="16.5" customHeight="1">
      <c r="C11" s="6"/>
      <c r="D11" s="8"/>
      <c r="E11" s="8"/>
      <c r="F11" s="8"/>
      <c r="G11" s="8"/>
      <c r="H11" s="10"/>
      <c r="I11" s="11"/>
      <c r="J11" s="11"/>
      <c r="K11" s="9"/>
      <c r="L11" s="9"/>
      <c r="M11" s="9"/>
    </row>
    <row r="12" spans="3:13" ht="16.5" customHeight="1">
      <c r="C12" s="6"/>
      <c r="D12" s="8"/>
      <c r="E12" s="8"/>
      <c r="F12" s="8"/>
      <c r="G12" s="8"/>
      <c r="H12" s="10"/>
      <c r="I12" s="11"/>
      <c r="J12" s="11"/>
      <c r="K12" s="9"/>
      <c r="L12" s="9"/>
      <c r="M12" s="9"/>
    </row>
    <row r="13" ht="16.5" customHeight="1">
      <c r="K13" s="12"/>
    </row>
    <row r="14" spans="8:11" ht="18" customHeight="1">
      <c r="H14" s="13"/>
      <c r="I14" s="57" t="s">
        <v>22</v>
      </c>
      <c r="J14" s="57"/>
      <c r="K14" s="57"/>
    </row>
    <row r="15" spans="2:10" ht="18" customHeight="1">
      <c r="B15" s="5" t="s">
        <v>30</v>
      </c>
      <c r="C15" s="5"/>
      <c r="D15" s="5"/>
      <c r="E15" s="61" t="s">
        <v>78</v>
      </c>
      <c r="F15" s="61"/>
      <c r="G15" s="61"/>
      <c r="H15" s="61"/>
      <c r="I15" s="16"/>
      <c r="J15" s="87" t="s">
        <v>75</v>
      </c>
    </row>
    <row r="16" spans="2:10" ht="18" customHeight="1">
      <c r="B16" s="5"/>
      <c r="C16" s="5"/>
      <c r="D16" s="5"/>
      <c r="E16" s="5"/>
      <c r="F16" s="5"/>
      <c r="G16" s="5"/>
      <c r="H16" s="16"/>
      <c r="I16" s="16"/>
      <c r="J16" s="87"/>
    </row>
    <row r="17" spans="2:10" ht="18" customHeight="1">
      <c r="B17" s="5" t="s">
        <v>31</v>
      </c>
      <c r="C17" s="5"/>
      <c r="D17" s="5"/>
      <c r="E17" s="61" t="s">
        <v>76</v>
      </c>
      <c r="F17" s="61"/>
      <c r="G17" s="61"/>
      <c r="H17" s="61"/>
      <c r="I17" s="16"/>
      <c r="J17" s="87"/>
    </row>
    <row r="18" spans="2:9" ht="18" customHeight="1">
      <c r="B18" s="5"/>
      <c r="C18" s="5"/>
      <c r="D18" s="5"/>
      <c r="E18" s="15"/>
      <c r="F18" s="15"/>
      <c r="G18" s="15"/>
      <c r="H18" s="17"/>
      <c r="I18" s="16"/>
    </row>
    <row r="19" spans="2:9" ht="18" customHeight="1">
      <c r="B19" s="5" t="s">
        <v>20</v>
      </c>
      <c r="C19" s="5"/>
      <c r="D19" s="5"/>
      <c r="E19" s="61" t="s">
        <v>77</v>
      </c>
      <c r="F19" s="61"/>
      <c r="G19" s="61"/>
      <c r="H19" s="61"/>
      <c r="I19" s="16"/>
    </row>
    <row r="20" spans="2:9" ht="18" customHeight="1">
      <c r="B20" s="5"/>
      <c r="C20" s="5"/>
      <c r="D20" s="5"/>
      <c r="E20" s="15"/>
      <c r="F20" s="15"/>
      <c r="G20" s="15"/>
      <c r="H20" s="17"/>
      <c r="I20" s="16"/>
    </row>
    <row r="21" spans="2:11" ht="18" customHeight="1" hidden="1">
      <c r="B21" s="5"/>
      <c r="C21" s="5"/>
      <c r="D21" s="5"/>
      <c r="E21" s="15"/>
      <c r="F21" s="15"/>
      <c r="G21" s="15"/>
      <c r="H21" s="15"/>
      <c r="I21" s="16"/>
      <c r="J21" s="5"/>
      <c r="K21" s="9"/>
    </row>
    <row r="22" spans="2:9" ht="18" customHeight="1">
      <c r="B22" s="5" t="s">
        <v>21</v>
      </c>
      <c r="C22" s="5"/>
      <c r="D22" s="5"/>
      <c r="E22" s="88">
        <v>39009</v>
      </c>
      <c r="F22" s="88"/>
      <c r="G22" s="17"/>
      <c r="H22" s="17"/>
      <c r="I22" s="16"/>
    </row>
    <row r="23" ht="13.5" thickBot="1"/>
    <row r="24" ht="12.75" hidden="1"/>
    <row r="25" ht="12.75" hidden="1">
      <c r="F25" s="12"/>
    </row>
    <row r="26" ht="12.75" customHeight="1" hidden="1" thickBot="1"/>
    <row r="27" spans="8:11" ht="22.5" customHeight="1" thickBot="1">
      <c r="H27" s="18" t="s">
        <v>19</v>
      </c>
      <c r="I27" s="19" t="s">
        <v>45</v>
      </c>
      <c r="J27" s="18" t="s">
        <v>17</v>
      </c>
      <c r="K27" s="20" t="s">
        <v>18</v>
      </c>
    </row>
    <row r="28" spans="1:11" ht="21" customHeight="1">
      <c r="A28" s="73" t="s">
        <v>1</v>
      </c>
      <c r="B28" s="48" t="s">
        <v>37</v>
      </c>
      <c r="C28" s="31"/>
      <c r="D28" s="31"/>
      <c r="E28" s="31"/>
      <c r="F28" s="76"/>
      <c r="G28" s="21" t="s">
        <v>36</v>
      </c>
      <c r="H28" s="22">
        <v>71.9</v>
      </c>
      <c r="I28" s="75">
        <f>SUM(H28:H29)/2</f>
        <v>75.1</v>
      </c>
      <c r="J28" s="75">
        <v>0.5</v>
      </c>
      <c r="K28" s="75">
        <f>I28*J28</f>
        <v>37.55</v>
      </c>
    </row>
    <row r="29" spans="1:11" ht="21" customHeight="1" thickBot="1">
      <c r="A29" s="74"/>
      <c r="B29" s="77"/>
      <c r="C29" s="78"/>
      <c r="D29" s="78"/>
      <c r="E29" s="78"/>
      <c r="F29" s="79"/>
      <c r="G29" s="24" t="s">
        <v>16</v>
      </c>
      <c r="H29" s="25">
        <v>78.3</v>
      </c>
      <c r="I29" s="47"/>
      <c r="J29" s="47"/>
      <c r="K29" s="47"/>
    </row>
    <row r="30" spans="1:11" ht="21" customHeight="1">
      <c r="A30" s="73" t="s">
        <v>2</v>
      </c>
      <c r="B30" s="48" t="s">
        <v>38</v>
      </c>
      <c r="C30" s="31"/>
      <c r="D30" s="31"/>
      <c r="E30" s="31"/>
      <c r="F30" s="76"/>
      <c r="G30" s="21" t="s">
        <v>36</v>
      </c>
      <c r="H30" s="22">
        <v>22</v>
      </c>
      <c r="I30" s="75">
        <f>SUM(H30:H31)/2</f>
        <v>21.6</v>
      </c>
      <c r="J30" s="75">
        <v>0.25</v>
      </c>
      <c r="K30" s="75">
        <f>I30*J30</f>
        <v>5.4</v>
      </c>
    </row>
    <row r="31" spans="1:11" ht="21" customHeight="1" thickBot="1">
      <c r="A31" s="74"/>
      <c r="B31" s="77"/>
      <c r="C31" s="78"/>
      <c r="D31" s="78"/>
      <c r="E31" s="78"/>
      <c r="F31" s="79"/>
      <c r="G31" s="24" t="s">
        <v>16</v>
      </c>
      <c r="H31" s="25">
        <v>21.2</v>
      </c>
      <c r="I31" s="47"/>
      <c r="J31" s="47"/>
      <c r="K31" s="47"/>
    </row>
    <row r="32" spans="1:11" ht="21" customHeight="1">
      <c r="A32" s="73" t="s">
        <v>3</v>
      </c>
      <c r="B32" s="48" t="s">
        <v>39</v>
      </c>
      <c r="C32" s="31"/>
      <c r="D32" s="31"/>
      <c r="E32" s="31"/>
      <c r="F32" s="76"/>
      <c r="G32" s="21" t="s">
        <v>36</v>
      </c>
      <c r="H32" s="22">
        <v>43.4</v>
      </c>
      <c r="I32" s="75">
        <f>SUM(H32:H33)/2</f>
        <v>46</v>
      </c>
      <c r="J32" s="75">
        <v>1</v>
      </c>
      <c r="K32" s="75">
        <f>I32*J32</f>
        <v>46</v>
      </c>
    </row>
    <row r="33" spans="1:13" ht="21" customHeight="1" thickBot="1">
      <c r="A33" s="74"/>
      <c r="B33" s="77"/>
      <c r="C33" s="78"/>
      <c r="D33" s="78"/>
      <c r="E33" s="78"/>
      <c r="F33" s="79"/>
      <c r="G33" s="24" t="s">
        <v>16</v>
      </c>
      <c r="H33" s="27">
        <v>48.6</v>
      </c>
      <c r="I33" s="47"/>
      <c r="J33" s="47"/>
      <c r="K33" s="47"/>
      <c r="M33" s="28"/>
    </row>
    <row r="34" spans="1:11" ht="21" customHeight="1">
      <c r="A34" s="73" t="s">
        <v>4</v>
      </c>
      <c r="B34" s="48" t="s">
        <v>40</v>
      </c>
      <c r="C34" s="31"/>
      <c r="D34" s="31"/>
      <c r="E34" s="31"/>
      <c r="F34" s="76"/>
      <c r="G34" s="21" t="s">
        <v>36</v>
      </c>
      <c r="H34" s="29">
        <v>17.4</v>
      </c>
      <c r="I34" s="75">
        <f>SUM(H34:H35)/2</f>
        <v>17.674999999999997</v>
      </c>
      <c r="J34" s="75">
        <v>1.5</v>
      </c>
      <c r="K34" s="75">
        <f>I34*J34</f>
        <v>26.512499999999996</v>
      </c>
    </row>
    <row r="35" spans="1:11" ht="21" customHeight="1" thickBot="1">
      <c r="A35" s="74"/>
      <c r="B35" s="77"/>
      <c r="C35" s="78"/>
      <c r="D35" s="78"/>
      <c r="E35" s="78"/>
      <c r="F35" s="79"/>
      <c r="G35" s="24" t="s">
        <v>16</v>
      </c>
      <c r="H35" s="27">
        <v>17.95</v>
      </c>
      <c r="I35" s="47"/>
      <c r="J35" s="47"/>
      <c r="K35" s="47"/>
    </row>
    <row r="36" spans="1:11" ht="21" customHeight="1">
      <c r="A36" s="73" t="s">
        <v>5</v>
      </c>
      <c r="B36" s="48" t="s">
        <v>41</v>
      </c>
      <c r="C36" s="31"/>
      <c r="D36" s="31"/>
      <c r="E36" s="31"/>
      <c r="F36" s="76"/>
      <c r="G36" s="21" t="s">
        <v>36</v>
      </c>
      <c r="H36" s="22">
        <v>21.3</v>
      </c>
      <c r="I36" s="75">
        <f>SUM(H36:H37)/2</f>
        <v>21.3</v>
      </c>
      <c r="J36" s="75">
        <v>1</v>
      </c>
      <c r="K36" s="75">
        <f>I36*J36</f>
        <v>21.3</v>
      </c>
    </row>
    <row r="37" spans="1:11" ht="21" customHeight="1" thickBot="1">
      <c r="A37" s="74"/>
      <c r="B37" s="77"/>
      <c r="C37" s="78"/>
      <c r="D37" s="78"/>
      <c r="E37" s="78"/>
      <c r="F37" s="79"/>
      <c r="G37" s="24" t="s">
        <v>16</v>
      </c>
      <c r="H37" s="27">
        <v>21.3</v>
      </c>
      <c r="I37" s="47"/>
      <c r="J37" s="47"/>
      <c r="K37" s="47"/>
    </row>
    <row r="38" spans="1:11" ht="21" customHeight="1">
      <c r="A38" s="73" t="s">
        <v>6</v>
      </c>
      <c r="B38" s="48" t="s">
        <v>42</v>
      </c>
      <c r="C38" s="31"/>
      <c r="D38" s="31"/>
      <c r="E38" s="31"/>
      <c r="F38" s="76"/>
      <c r="G38" s="21" t="s">
        <v>36</v>
      </c>
      <c r="H38" s="30">
        <v>12</v>
      </c>
      <c r="I38" s="23"/>
      <c r="J38" s="23">
        <v>1</v>
      </c>
      <c r="K38" s="32">
        <f>H38*J38</f>
        <v>12</v>
      </c>
    </row>
    <row r="39" spans="1:11" ht="21" customHeight="1" thickBot="1">
      <c r="A39" s="74"/>
      <c r="B39" s="77"/>
      <c r="C39" s="78"/>
      <c r="D39" s="78"/>
      <c r="E39" s="78"/>
      <c r="F39" s="79"/>
      <c r="G39" s="24" t="s">
        <v>16</v>
      </c>
      <c r="H39" s="33">
        <v>11.8</v>
      </c>
      <c r="I39" s="32"/>
      <c r="J39" s="34">
        <v>1</v>
      </c>
      <c r="K39" s="34">
        <f>H39*J39</f>
        <v>11.8</v>
      </c>
    </row>
    <row r="40" spans="1:11" ht="21" customHeight="1">
      <c r="A40" s="73" t="s">
        <v>7</v>
      </c>
      <c r="B40" s="48" t="s">
        <v>43</v>
      </c>
      <c r="C40" s="31"/>
      <c r="D40" s="31"/>
      <c r="E40" s="31"/>
      <c r="F40" s="76"/>
      <c r="G40" s="21" t="s">
        <v>36</v>
      </c>
      <c r="H40" s="30">
        <v>14</v>
      </c>
      <c r="I40" s="32"/>
      <c r="J40" s="23">
        <v>1</v>
      </c>
      <c r="K40" s="32">
        <f>H40*J40</f>
        <v>14</v>
      </c>
    </row>
    <row r="41" spans="1:11" ht="21" customHeight="1" thickBot="1">
      <c r="A41" s="74"/>
      <c r="B41" s="77"/>
      <c r="C41" s="78"/>
      <c r="D41" s="78"/>
      <c r="E41" s="78"/>
      <c r="F41" s="79"/>
      <c r="G41" s="24" t="s">
        <v>16</v>
      </c>
      <c r="H41" s="33">
        <v>13.8</v>
      </c>
      <c r="I41" s="26"/>
      <c r="J41" s="34">
        <v>1</v>
      </c>
      <c r="K41" s="34">
        <f>H41*J41</f>
        <v>13.8</v>
      </c>
    </row>
    <row r="42" spans="1:11" ht="21" customHeight="1">
      <c r="A42" s="73" t="s">
        <v>8</v>
      </c>
      <c r="B42" s="48" t="s">
        <v>44</v>
      </c>
      <c r="C42" s="31"/>
      <c r="D42" s="31"/>
      <c r="E42" s="31"/>
      <c r="F42" s="76"/>
      <c r="G42" s="82" t="s">
        <v>0</v>
      </c>
      <c r="H42" s="35">
        <v>4.84</v>
      </c>
      <c r="I42" s="80">
        <f>SUM(H42-H43)</f>
        <v>4.59</v>
      </c>
      <c r="J42" s="75">
        <v>2</v>
      </c>
      <c r="K42" s="75">
        <f>I42*J42</f>
        <v>9.18</v>
      </c>
    </row>
    <row r="43" spans="1:11" ht="21" customHeight="1" thickBot="1">
      <c r="A43" s="74"/>
      <c r="B43" s="77"/>
      <c r="C43" s="78"/>
      <c r="D43" s="78"/>
      <c r="E43" s="78"/>
      <c r="F43" s="79"/>
      <c r="G43" s="83"/>
      <c r="H43" s="36">
        <v>0.25</v>
      </c>
      <c r="I43" s="81"/>
      <c r="J43" s="47"/>
      <c r="K43" s="47"/>
    </row>
    <row r="44" spans="1:11" ht="20.25" customHeight="1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37"/>
    </row>
    <row r="45" spans="1:12" ht="21" customHeight="1" thickBot="1">
      <c r="A45" s="38" t="s">
        <v>9</v>
      </c>
      <c r="B45" s="65" t="s">
        <v>47</v>
      </c>
      <c r="C45" s="66"/>
      <c r="D45" s="66"/>
      <c r="E45" s="66"/>
      <c r="F45" s="66"/>
      <c r="G45" s="66"/>
      <c r="H45" s="71"/>
      <c r="I45" s="69" t="s">
        <v>25</v>
      </c>
      <c r="J45" s="70"/>
      <c r="K45" s="39">
        <v>2</v>
      </c>
      <c r="L45" s="2">
        <f>IF(K45&lt;0," error ! ",IF(K45&gt;2," error ! ",""))</f>
      </c>
    </row>
    <row r="46" spans="1:12" ht="21" customHeight="1" thickBot="1">
      <c r="A46" s="38" t="s">
        <v>10</v>
      </c>
      <c r="B46" s="65" t="s">
        <v>48</v>
      </c>
      <c r="C46" s="66"/>
      <c r="D46" s="66"/>
      <c r="E46" s="66"/>
      <c r="F46" s="66"/>
      <c r="G46" s="66"/>
      <c r="H46" s="71"/>
      <c r="I46" s="69" t="s">
        <v>24</v>
      </c>
      <c r="J46" s="70"/>
      <c r="K46" s="40">
        <v>3</v>
      </c>
      <c r="L46" s="2">
        <f>IF(K46&lt;0," error ! ",IF(K46&gt;6," error ! ",""))</f>
      </c>
    </row>
    <row r="47" spans="1:12" ht="21" customHeight="1" thickBot="1">
      <c r="A47" s="38" t="s">
        <v>11</v>
      </c>
      <c r="B47" s="65" t="s">
        <v>49</v>
      </c>
      <c r="C47" s="66"/>
      <c r="D47" s="66"/>
      <c r="E47" s="66"/>
      <c r="F47" s="66"/>
      <c r="G47" s="66"/>
      <c r="H47" s="71"/>
      <c r="I47" s="69" t="s">
        <v>26</v>
      </c>
      <c r="J47" s="70"/>
      <c r="K47" s="41">
        <v>5</v>
      </c>
      <c r="L47" s="2">
        <f>IF(K47&lt;0," error ! ",IF(K47&gt;5," error ! ",""))</f>
      </c>
    </row>
    <row r="48" spans="1:11" ht="21" customHeight="1" thickBo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42">
        <f>SUM(K28:K47)</f>
        <v>207.54250000000002</v>
      </c>
    </row>
    <row r="49" spans="1:11" ht="21.75" customHeight="1" thickBot="1">
      <c r="A49" s="43" t="s">
        <v>12</v>
      </c>
      <c r="B49" s="65" t="s">
        <v>53</v>
      </c>
      <c r="C49" s="66"/>
      <c r="D49" s="66"/>
      <c r="E49" s="44" t="s">
        <v>27</v>
      </c>
      <c r="F49" s="45">
        <v>64</v>
      </c>
      <c r="G49" s="55">
        <f>F49/I28</f>
        <v>0.85219707057257</v>
      </c>
      <c r="H49" s="56"/>
      <c r="I49" s="69" t="s">
        <v>35</v>
      </c>
      <c r="J49" s="70"/>
      <c r="K49" s="1">
        <f>IF(G49&lt;0.6005,6,IF(G49&lt;0.6505,5,IF(G49&lt;0.7005,4,IF(G49&lt;0.7505,3,IF(G49&lt;0.8005,2,IF(G49&lt;0.8505,1,0))))))</f>
        <v>0</v>
      </c>
    </row>
    <row r="50" spans="1:12" ht="21.75" customHeight="1" thickBot="1">
      <c r="A50" s="43" t="s">
        <v>13</v>
      </c>
      <c r="B50" s="65" t="s">
        <v>54</v>
      </c>
      <c r="C50" s="66"/>
      <c r="D50" s="66"/>
      <c r="E50" s="66"/>
      <c r="F50" s="66"/>
      <c r="G50" s="66"/>
      <c r="H50" s="71"/>
      <c r="I50" s="69" t="s">
        <v>34</v>
      </c>
      <c r="J50" s="70"/>
      <c r="K50" s="39">
        <v>0</v>
      </c>
      <c r="L50" s="2">
        <f>IF(K50&lt;0," error ! ",IF(K50&gt;10," error ! ",""))</f>
      </c>
    </row>
    <row r="51" spans="1:12" ht="21" customHeight="1" thickBot="1">
      <c r="A51" s="43" t="s">
        <v>14</v>
      </c>
      <c r="B51" s="65" t="s">
        <v>50</v>
      </c>
      <c r="C51" s="66"/>
      <c r="D51" s="66"/>
      <c r="E51" s="66"/>
      <c r="F51" s="66"/>
      <c r="G51" s="66"/>
      <c r="H51" s="71"/>
      <c r="I51" s="69" t="s">
        <v>33</v>
      </c>
      <c r="J51" s="70"/>
      <c r="K51" s="39">
        <v>0</v>
      </c>
      <c r="L51" s="2">
        <f>IF(K51&lt;0," error ! ",IF(K51&gt;2," error ! ",""))</f>
      </c>
    </row>
    <row r="52" spans="1:12" ht="21" customHeight="1" thickBot="1">
      <c r="A52" s="46" t="s">
        <v>15</v>
      </c>
      <c r="B52" s="68" t="s">
        <v>51</v>
      </c>
      <c r="C52" s="68"/>
      <c r="D52" s="68"/>
      <c r="E52" s="68"/>
      <c r="F52" s="68"/>
      <c r="G52" s="68"/>
      <c r="H52" s="72"/>
      <c r="I52" s="69" t="s">
        <v>28</v>
      </c>
      <c r="J52" s="70"/>
      <c r="K52" s="40">
        <v>0</v>
      </c>
      <c r="L52" s="2">
        <f>IF(K52&lt;0," error ! ",IF(K52&gt;6," error ! ",""))</f>
      </c>
    </row>
    <row r="53" spans="1:11" ht="21" customHeight="1" thickBot="1">
      <c r="A53" s="67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42">
        <f>SUM(K49:K52)</f>
        <v>0</v>
      </c>
    </row>
    <row r="54" spans="1:11" ht="24" customHeight="1" thickBot="1">
      <c r="A54" s="62" t="s">
        <v>52</v>
      </c>
      <c r="B54" s="63"/>
      <c r="C54" s="63"/>
      <c r="D54" s="63"/>
      <c r="E54" s="63"/>
      <c r="F54" s="63"/>
      <c r="G54" s="63"/>
      <c r="H54" s="63"/>
      <c r="I54" s="63"/>
      <c r="J54" s="64"/>
      <c r="K54" s="49">
        <f>K48-K53</f>
        <v>207.54250000000002</v>
      </c>
    </row>
    <row r="55" spans="1:11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24" customHeight="1">
      <c r="A56" s="50"/>
      <c r="B56" s="58" t="s">
        <v>57</v>
      </c>
      <c r="C56" s="58"/>
      <c r="D56" s="60">
        <v>39164</v>
      </c>
      <c r="E56" s="60"/>
      <c r="F56" s="51"/>
      <c r="G56" s="51"/>
      <c r="H56" s="84" t="s">
        <v>56</v>
      </c>
      <c r="I56" s="84"/>
      <c r="J56" s="84"/>
      <c r="K56" s="52"/>
    </row>
    <row r="58" spans="3:8" ht="18" customHeight="1">
      <c r="C58" s="53"/>
      <c r="D58" s="53"/>
      <c r="G58" s="16"/>
      <c r="H58" s="53"/>
    </row>
    <row r="59" spans="2:10" ht="18" customHeight="1">
      <c r="B59" s="84" t="s">
        <v>29</v>
      </c>
      <c r="C59" s="84"/>
      <c r="D59" s="59" t="s">
        <v>60</v>
      </c>
      <c r="E59" s="59"/>
      <c r="H59" s="14"/>
      <c r="I59" s="14"/>
      <c r="J59" s="14"/>
    </row>
  </sheetData>
  <sheetProtection password="CF57" sheet="1" objects="1" scenarios="1"/>
  <mergeCells count="67">
    <mergeCell ref="B59:C59"/>
    <mergeCell ref="H7:J7"/>
    <mergeCell ref="H9:J9"/>
    <mergeCell ref="J15:J17"/>
    <mergeCell ref="E22:F22"/>
    <mergeCell ref="H56:J56"/>
    <mergeCell ref="E17:H17"/>
    <mergeCell ref="I32:I33"/>
    <mergeCell ref="J32:J33"/>
    <mergeCell ref="I36:I37"/>
    <mergeCell ref="A28:A29"/>
    <mergeCell ref="B28:F29"/>
    <mergeCell ref="I28:I29"/>
    <mergeCell ref="J28:J29"/>
    <mergeCell ref="K28:K29"/>
    <mergeCell ref="I30:I31"/>
    <mergeCell ref="J30:J31"/>
    <mergeCell ref="K30:K31"/>
    <mergeCell ref="K32:K33"/>
    <mergeCell ref="I34:I35"/>
    <mergeCell ref="J34:J35"/>
    <mergeCell ref="K34:K35"/>
    <mergeCell ref="J36:J37"/>
    <mergeCell ref="K36:K37"/>
    <mergeCell ref="A30:A31"/>
    <mergeCell ref="A32:A33"/>
    <mergeCell ref="A34:A35"/>
    <mergeCell ref="A36:A37"/>
    <mergeCell ref="B30:F31"/>
    <mergeCell ref="B32:F33"/>
    <mergeCell ref="B34:F35"/>
    <mergeCell ref="B36:F37"/>
    <mergeCell ref="K42:K43"/>
    <mergeCell ref="B38:F39"/>
    <mergeCell ref="B40:F41"/>
    <mergeCell ref="B42:F43"/>
    <mergeCell ref="J42:J43"/>
    <mergeCell ref="I42:I43"/>
    <mergeCell ref="G42:G43"/>
    <mergeCell ref="B50:H50"/>
    <mergeCell ref="B51:H51"/>
    <mergeCell ref="B52:H52"/>
    <mergeCell ref="A38:A39"/>
    <mergeCell ref="A40:A41"/>
    <mergeCell ref="A42:A43"/>
    <mergeCell ref="A48:J48"/>
    <mergeCell ref="B49:D49"/>
    <mergeCell ref="I45:J45"/>
    <mergeCell ref="I46:J46"/>
    <mergeCell ref="I50:J50"/>
    <mergeCell ref="I51:J51"/>
    <mergeCell ref="I52:J52"/>
    <mergeCell ref="I49:J49"/>
    <mergeCell ref="I47:J47"/>
    <mergeCell ref="B45:H45"/>
    <mergeCell ref="B46:H46"/>
    <mergeCell ref="B47:H47"/>
    <mergeCell ref="G49:H49"/>
    <mergeCell ref="I14:K14"/>
    <mergeCell ref="B56:C56"/>
    <mergeCell ref="D59:E59"/>
    <mergeCell ref="D56:E56"/>
    <mergeCell ref="E15:H15"/>
    <mergeCell ref="E19:H19"/>
    <mergeCell ref="A54:J54"/>
    <mergeCell ref="A44:J44"/>
    <mergeCell ref="A53:J53"/>
  </mergeCells>
  <printOptions horizontalCentered="1" verticalCentered="1"/>
  <pageMargins left="0.5905511811023623" right="0.5905511811023623" top="0" bottom="0.984251968503937" header="0" footer="0.5118110236220472"/>
  <pageSetup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9"/>
  <dimension ref="A5:M59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5.875" style="3" customWidth="1"/>
    <col min="2" max="2" width="12.25390625" style="3" customWidth="1"/>
    <col min="3" max="3" width="11.125" style="3" customWidth="1"/>
    <col min="4" max="4" width="10.00390625" style="3" customWidth="1"/>
    <col min="5" max="5" width="16.875" style="3" customWidth="1"/>
    <col min="6" max="6" width="16.75390625" style="3" customWidth="1"/>
    <col min="7" max="7" width="12.125" style="3" customWidth="1"/>
    <col min="8" max="8" width="9.625" style="3" customWidth="1"/>
    <col min="9" max="9" width="12.875" style="3" customWidth="1"/>
    <col min="10" max="10" width="8.375" style="3" customWidth="1"/>
    <col min="11" max="11" width="10.625" style="3" customWidth="1"/>
    <col min="12" max="12" width="6.25390625" style="3" customWidth="1"/>
    <col min="13" max="13" width="5.875" style="3" customWidth="1"/>
    <col min="14" max="16384" width="9.125" style="3" customWidth="1"/>
  </cols>
  <sheetData>
    <row r="1" ht="12.75"/>
    <row r="2" ht="12.75"/>
    <row r="3" ht="12.75"/>
    <row r="4" ht="12.75"/>
    <row r="5" ht="12.75">
      <c r="M5" s="4"/>
    </row>
    <row r="6" ht="12.75"/>
    <row r="7" spans="4:10" ht="23.25">
      <c r="D7" s="5"/>
      <c r="E7" s="6"/>
      <c r="F7" s="7"/>
      <c r="H7" s="85" t="s">
        <v>23</v>
      </c>
      <c r="I7" s="85"/>
      <c r="J7" s="85"/>
    </row>
    <row r="8" ht="9" customHeight="1"/>
    <row r="9" spans="3:13" ht="15" customHeight="1">
      <c r="C9" s="6"/>
      <c r="D9" s="8"/>
      <c r="E9" s="8"/>
      <c r="F9" s="8"/>
      <c r="G9" s="8"/>
      <c r="H9" s="86" t="s">
        <v>32</v>
      </c>
      <c r="I9" s="86"/>
      <c r="J9" s="86"/>
      <c r="K9" s="9"/>
      <c r="L9" s="9"/>
      <c r="M9" s="9"/>
    </row>
    <row r="10" spans="3:13" ht="16.5" customHeight="1">
      <c r="C10" s="6"/>
      <c r="D10" s="8"/>
      <c r="E10" s="8"/>
      <c r="F10" s="8"/>
      <c r="G10" s="8"/>
      <c r="H10" s="10"/>
      <c r="I10" s="11"/>
      <c r="J10" s="11"/>
      <c r="K10" s="9"/>
      <c r="L10" s="9"/>
      <c r="M10" s="9"/>
    </row>
    <row r="11" spans="3:13" ht="16.5" customHeight="1">
      <c r="C11" s="6"/>
      <c r="D11" s="8"/>
      <c r="E11" s="8"/>
      <c r="F11" s="8"/>
      <c r="G11" s="8"/>
      <c r="H11" s="10"/>
      <c r="I11" s="11"/>
      <c r="J11" s="11"/>
      <c r="K11" s="9"/>
      <c r="L11" s="9"/>
      <c r="M11" s="9"/>
    </row>
    <row r="12" spans="3:13" ht="16.5" customHeight="1">
      <c r="C12" s="6"/>
      <c r="D12" s="8"/>
      <c r="E12" s="8"/>
      <c r="F12" s="8"/>
      <c r="G12" s="8"/>
      <c r="H12" s="10"/>
      <c r="I12" s="11"/>
      <c r="J12" s="11"/>
      <c r="K12" s="9"/>
      <c r="L12" s="9"/>
      <c r="M12" s="9"/>
    </row>
    <row r="13" ht="16.5" customHeight="1">
      <c r="K13" s="12"/>
    </row>
    <row r="14" spans="8:11" ht="18" customHeight="1">
      <c r="H14" s="13"/>
      <c r="I14" s="57" t="s">
        <v>22</v>
      </c>
      <c r="J14" s="57"/>
      <c r="K14" s="57"/>
    </row>
    <row r="15" spans="2:10" ht="18" customHeight="1">
      <c r="B15" s="5" t="s">
        <v>30</v>
      </c>
      <c r="C15" s="5"/>
      <c r="D15" s="5"/>
      <c r="E15" s="61" t="s">
        <v>78</v>
      </c>
      <c r="F15" s="61"/>
      <c r="G15" s="61"/>
      <c r="H15" s="61"/>
      <c r="I15" s="16"/>
      <c r="J15" s="87" t="s">
        <v>73</v>
      </c>
    </row>
    <row r="16" spans="2:10" ht="18" customHeight="1">
      <c r="B16" s="5"/>
      <c r="C16" s="5"/>
      <c r="D16" s="5"/>
      <c r="E16" s="5"/>
      <c r="F16" s="5"/>
      <c r="G16" s="5"/>
      <c r="H16" s="16"/>
      <c r="I16" s="16"/>
      <c r="J16" s="87"/>
    </row>
    <row r="17" spans="2:10" ht="18" customHeight="1">
      <c r="B17" s="5" t="s">
        <v>31</v>
      </c>
      <c r="C17" s="5"/>
      <c r="D17" s="5"/>
      <c r="E17" s="61" t="s">
        <v>85</v>
      </c>
      <c r="F17" s="61"/>
      <c r="G17" s="61"/>
      <c r="H17" s="61"/>
      <c r="I17" s="16"/>
      <c r="J17" s="87"/>
    </row>
    <row r="18" spans="2:9" ht="18" customHeight="1">
      <c r="B18" s="5"/>
      <c r="C18" s="5"/>
      <c r="D18" s="5"/>
      <c r="E18" s="15"/>
      <c r="F18" s="15"/>
      <c r="G18" s="15"/>
      <c r="H18" s="17"/>
      <c r="I18" s="16"/>
    </row>
    <row r="19" spans="2:9" ht="18" customHeight="1">
      <c r="B19" s="5" t="s">
        <v>20</v>
      </c>
      <c r="C19" s="5"/>
      <c r="D19" s="5"/>
      <c r="E19" s="61" t="s">
        <v>74</v>
      </c>
      <c r="F19" s="61"/>
      <c r="G19" s="61"/>
      <c r="H19" s="61"/>
      <c r="I19" s="16"/>
    </row>
    <row r="20" spans="2:9" ht="18" customHeight="1">
      <c r="B20" s="5"/>
      <c r="C20" s="5"/>
      <c r="D20" s="5"/>
      <c r="E20" s="15"/>
      <c r="F20" s="15"/>
      <c r="G20" s="15"/>
      <c r="H20" s="17"/>
      <c r="I20" s="16"/>
    </row>
    <row r="21" spans="2:11" ht="18" customHeight="1" hidden="1">
      <c r="B21" s="5"/>
      <c r="C21" s="5"/>
      <c r="D21" s="5"/>
      <c r="E21" s="15"/>
      <c r="F21" s="15"/>
      <c r="G21" s="15"/>
      <c r="H21" s="15"/>
      <c r="I21" s="16"/>
      <c r="J21" s="5"/>
      <c r="K21" s="9"/>
    </row>
    <row r="22" spans="2:9" ht="18" customHeight="1">
      <c r="B22" s="5" t="s">
        <v>21</v>
      </c>
      <c r="C22" s="5"/>
      <c r="D22" s="5"/>
      <c r="E22" s="88">
        <v>39009</v>
      </c>
      <c r="F22" s="88"/>
      <c r="G22" s="17"/>
      <c r="H22" s="17"/>
      <c r="I22" s="16"/>
    </row>
    <row r="23" ht="13.5" thickBot="1"/>
    <row r="24" ht="12.75" hidden="1"/>
    <row r="25" ht="12.75" hidden="1">
      <c r="F25" s="12"/>
    </row>
    <row r="26" ht="12.75" customHeight="1" hidden="1" thickBot="1"/>
    <row r="27" spans="8:11" ht="22.5" customHeight="1" thickBot="1">
      <c r="H27" s="18" t="s">
        <v>19</v>
      </c>
      <c r="I27" s="19" t="s">
        <v>45</v>
      </c>
      <c r="J27" s="18" t="s">
        <v>17</v>
      </c>
      <c r="K27" s="20" t="s">
        <v>18</v>
      </c>
    </row>
    <row r="28" spans="1:11" ht="21" customHeight="1">
      <c r="A28" s="73" t="s">
        <v>1</v>
      </c>
      <c r="B28" s="48" t="s">
        <v>37</v>
      </c>
      <c r="C28" s="31"/>
      <c r="D28" s="31"/>
      <c r="E28" s="31"/>
      <c r="F28" s="76"/>
      <c r="G28" s="21" t="s">
        <v>36</v>
      </c>
      <c r="H28" s="22">
        <v>74.3</v>
      </c>
      <c r="I28" s="75">
        <f>SUM(H28:H29)/2</f>
        <v>74</v>
      </c>
      <c r="J28" s="75">
        <v>0.5</v>
      </c>
      <c r="K28" s="75">
        <f>I28*J28</f>
        <v>37</v>
      </c>
    </row>
    <row r="29" spans="1:11" ht="21" customHeight="1" thickBot="1">
      <c r="A29" s="74"/>
      <c r="B29" s="77"/>
      <c r="C29" s="78"/>
      <c r="D29" s="78"/>
      <c r="E29" s="78"/>
      <c r="F29" s="79"/>
      <c r="G29" s="24" t="s">
        <v>16</v>
      </c>
      <c r="H29" s="25">
        <v>73.7</v>
      </c>
      <c r="I29" s="47"/>
      <c r="J29" s="47"/>
      <c r="K29" s="47"/>
    </row>
    <row r="30" spans="1:11" ht="21" customHeight="1">
      <c r="A30" s="73" t="s">
        <v>2</v>
      </c>
      <c r="B30" s="48" t="s">
        <v>38</v>
      </c>
      <c r="C30" s="31"/>
      <c r="D30" s="31"/>
      <c r="E30" s="31"/>
      <c r="F30" s="76"/>
      <c r="G30" s="21" t="s">
        <v>36</v>
      </c>
      <c r="H30" s="22">
        <v>19.3</v>
      </c>
      <c r="I30" s="75">
        <f>SUM(H30:H31)/2</f>
        <v>21.35</v>
      </c>
      <c r="J30" s="75">
        <v>0.25</v>
      </c>
      <c r="K30" s="75">
        <f>I30*J30</f>
        <v>5.3375</v>
      </c>
    </row>
    <row r="31" spans="1:11" ht="21" customHeight="1" thickBot="1">
      <c r="A31" s="74"/>
      <c r="B31" s="77"/>
      <c r="C31" s="78"/>
      <c r="D31" s="78"/>
      <c r="E31" s="78"/>
      <c r="F31" s="79"/>
      <c r="G31" s="24" t="s">
        <v>16</v>
      </c>
      <c r="H31" s="25">
        <v>23.4</v>
      </c>
      <c r="I31" s="47"/>
      <c r="J31" s="47"/>
      <c r="K31" s="47"/>
    </row>
    <row r="32" spans="1:11" ht="21" customHeight="1">
      <c r="A32" s="73" t="s">
        <v>3</v>
      </c>
      <c r="B32" s="48" t="s">
        <v>39</v>
      </c>
      <c r="C32" s="31"/>
      <c r="D32" s="31"/>
      <c r="E32" s="31"/>
      <c r="F32" s="76"/>
      <c r="G32" s="21" t="s">
        <v>36</v>
      </c>
      <c r="H32" s="22">
        <v>45</v>
      </c>
      <c r="I32" s="75">
        <f>SUM(H32:H33)/2</f>
        <v>46.2</v>
      </c>
      <c r="J32" s="75">
        <v>1</v>
      </c>
      <c r="K32" s="75">
        <f>I32*J32</f>
        <v>46.2</v>
      </c>
    </row>
    <row r="33" spans="1:13" ht="21" customHeight="1" thickBot="1">
      <c r="A33" s="74"/>
      <c r="B33" s="77"/>
      <c r="C33" s="78"/>
      <c r="D33" s="78"/>
      <c r="E33" s="78"/>
      <c r="F33" s="79"/>
      <c r="G33" s="24" t="s">
        <v>16</v>
      </c>
      <c r="H33" s="27">
        <v>47.4</v>
      </c>
      <c r="I33" s="47"/>
      <c r="J33" s="47"/>
      <c r="K33" s="47"/>
      <c r="M33" s="28"/>
    </row>
    <row r="34" spans="1:11" ht="21" customHeight="1">
      <c r="A34" s="73" t="s">
        <v>4</v>
      </c>
      <c r="B34" s="48" t="s">
        <v>40</v>
      </c>
      <c r="C34" s="31"/>
      <c r="D34" s="31"/>
      <c r="E34" s="31"/>
      <c r="F34" s="76"/>
      <c r="G34" s="21" t="s">
        <v>36</v>
      </c>
      <c r="H34" s="29">
        <v>17.7</v>
      </c>
      <c r="I34" s="75">
        <f>SUM(H34:H35)/2</f>
        <v>17.35</v>
      </c>
      <c r="J34" s="75">
        <v>1.5</v>
      </c>
      <c r="K34" s="75">
        <f>I34*J34</f>
        <v>26.025000000000002</v>
      </c>
    </row>
    <row r="35" spans="1:11" ht="21" customHeight="1" thickBot="1">
      <c r="A35" s="74"/>
      <c r="B35" s="77"/>
      <c r="C35" s="78"/>
      <c r="D35" s="78"/>
      <c r="E35" s="78"/>
      <c r="F35" s="79"/>
      <c r="G35" s="24" t="s">
        <v>16</v>
      </c>
      <c r="H35" s="27">
        <v>17</v>
      </c>
      <c r="I35" s="47"/>
      <c r="J35" s="47"/>
      <c r="K35" s="47"/>
    </row>
    <row r="36" spans="1:11" ht="21" customHeight="1">
      <c r="A36" s="73" t="s">
        <v>5</v>
      </c>
      <c r="B36" s="48" t="s">
        <v>41</v>
      </c>
      <c r="C36" s="31"/>
      <c r="D36" s="31"/>
      <c r="E36" s="31"/>
      <c r="F36" s="76"/>
      <c r="G36" s="21" t="s">
        <v>36</v>
      </c>
      <c r="H36" s="22">
        <v>20.9</v>
      </c>
      <c r="I36" s="75">
        <f>SUM(H36:H37)/2</f>
        <v>19.549999999999997</v>
      </c>
      <c r="J36" s="75">
        <v>1</v>
      </c>
      <c r="K36" s="75">
        <f>I36*J36</f>
        <v>19.549999999999997</v>
      </c>
    </row>
    <row r="37" spans="1:11" ht="21" customHeight="1" thickBot="1">
      <c r="A37" s="74"/>
      <c r="B37" s="77"/>
      <c r="C37" s="78"/>
      <c r="D37" s="78"/>
      <c r="E37" s="78"/>
      <c r="F37" s="79"/>
      <c r="G37" s="24" t="s">
        <v>16</v>
      </c>
      <c r="H37" s="27">
        <v>18.2</v>
      </c>
      <c r="I37" s="47"/>
      <c r="J37" s="47"/>
      <c r="K37" s="47"/>
    </row>
    <row r="38" spans="1:11" ht="21" customHeight="1">
      <c r="A38" s="73" t="s">
        <v>6</v>
      </c>
      <c r="B38" s="48" t="s">
        <v>42</v>
      </c>
      <c r="C38" s="31"/>
      <c r="D38" s="31"/>
      <c r="E38" s="31"/>
      <c r="F38" s="76"/>
      <c r="G38" s="21" t="s">
        <v>36</v>
      </c>
      <c r="H38" s="30">
        <v>10.7</v>
      </c>
      <c r="I38" s="23"/>
      <c r="J38" s="23">
        <v>1</v>
      </c>
      <c r="K38" s="32">
        <f>H38*J38</f>
        <v>10.7</v>
      </c>
    </row>
    <row r="39" spans="1:11" ht="21" customHeight="1" thickBot="1">
      <c r="A39" s="74"/>
      <c r="B39" s="77"/>
      <c r="C39" s="78"/>
      <c r="D39" s="78"/>
      <c r="E39" s="78"/>
      <c r="F39" s="79"/>
      <c r="G39" s="24" t="s">
        <v>16</v>
      </c>
      <c r="H39" s="33">
        <v>10.6</v>
      </c>
      <c r="I39" s="32"/>
      <c r="J39" s="34">
        <v>1</v>
      </c>
      <c r="K39" s="34">
        <f>H39*J39</f>
        <v>10.6</v>
      </c>
    </row>
    <row r="40" spans="1:11" ht="21" customHeight="1">
      <c r="A40" s="73" t="s">
        <v>7</v>
      </c>
      <c r="B40" s="48" t="s">
        <v>43</v>
      </c>
      <c r="C40" s="31"/>
      <c r="D40" s="31"/>
      <c r="E40" s="31"/>
      <c r="F40" s="76"/>
      <c r="G40" s="21" t="s">
        <v>36</v>
      </c>
      <c r="H40" s="30">
        <v>11.6</v>
      </c>
      <c r="I40" s="32"/>
      <c r="J40" s="23">
        <v>1</v>
      </c>
      <c r="K40" s="32">
        <f>H40*J40</f>
        <v>11.6</v>
      </c>
    </row>
    <row r="41" spans="1:11" ht="21" customHeight="1" thickBot="1">
      <c r="A41" s="74"/>
      <c r="B41" s="77"/>
      <c r="C41" s="78"/>
      <c r="D41" s="78"/>
      <c r="E41" s="78"/>
      <c r="F41" s="79"/>
      <c r="G41" s="24" t="s">
        <v>16</v>
      </c>
      <c r="H41" s="33">
        <v>12.7</v>
      </c>
      <c r="I41" s="26"/>
      <c r="J41" s="34">
        <v>1</v>
      </c>
      <c r="K41" s="34">
        <f>H41*J41</f>
        <v>12.7</v>
      </c>
    </row>
    <row r="42" spans="1:11" ht="21" customHeight="1">
      <c r="A42" s="73" t="s">
        <v>8</v>
      </c>
      <c r="B42" s="48" t="s">
        <v>44</v>
      </c>
      <c r="C42" s="31"/>
      <c r="D42" s="31"/>
      <c r="E42" s="31"/>
      <c r="F42" s="76"/>
      <c r="G42" s="82" t="s">
        <v>0</v>
      </c>
      <c r="H42" s="35">
        <v>4.15</v>
      </c>
      <c r="I42" s="80">
        <f>SUM(H42-H43)</f>
        <v>3.9000000000000004</v>
      </c>
      <c r="J42" s="75">
        <v>2</v>
      </c>
      <c r="K42" s="75">
        <f>I42*J42</f>
        <v>7.800000000000001</v>
      </c>
    </row>
    <row r="43" spans="1:11" ht="21" customHeight="1" thickBot="1">
      <c r="A43" s="74"/>
      <c r="B43" s="77"/>
      <c r="C43" s="78"/>
      <c r="D43" s="78"/>
      <c r="E43" s="78"/>
      <c r="F43" s="79"/>
      <c r="G43" s="83"/>
      <c r="H43" s="36">
        <v>0.25</v>
      </c>
      <c r="I43" s="81"/>
      <c r="J43" s="47"/>
      <c r="K43" s="47"/>
    </row>
    <row r="44" spans="1:11" ht="20.25" customHeight="1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37"/>
    </row>
    <row r="45" spans="1:12" ht="21" customHeight="1" thickBot="1">
      <c r="A45" s="38" t="s">
        <v>9</v>
      </c>
      <c r="B45" s="65" t="s">
        <v>47</v>
      </c>
      <c r="C45" s="66"/>
      <c r="D45" s="66"/>
      <c r="E45" s="66"/>
      <c r="F45" s="66"/>
      <c r="G45" s="66"/>
      <c r="H45" s="71"/>
      <c r="I45" s="69" t="s">
        <v>25</v>
      </c>
      <c r="J45" s="70"/>
      <c r="K45" s="39">
        <v>2</v>
      </c>
      <c r="L45" s="2">
        <f>IF(K45&lt;0," error ! ",IF(K45&gt;2," error ! ",""))</f>
      </c>
    </row>
    <row r="46" spans="1:12" ht="21" customHeight="1" thickBot="1">
      <c r="A46" s="38" t="s">
        <v>10</v>
      </c>
      <c r="B46" s="65" t="s">
        <v>48</v>
      </c>
      <c r="C46" s="66"/>
      <c r="D46" s="66"/>
      <c r="E46" s="66"/>
      <c r="F46" s="66"/>
      <c r="G46" s="66"/>
      <c r="H46" s="71"/>
      <c r="I46" s="69" t="s">
        <v>24</v>
      </c>
      <c r="J46" s="70"/>
      <c r="K46" s="40">
        <v>3</v>
      </c>
      <c r="L46" s="2">
        <f>IF(K46&lt;0," error ! ",IF(K46&gt;6," error ! ",""))</f>
      </c>
    </row>
    <row r="47" spans="1:12" ht="21" customHeight="1" thickBot="1">
      <c r="A47" s="38" t="s">
        <v>11</v>
      </c>
      <c r="B47" s="65" t="s">
        <v>49</v>
      </c>
      <c r="C47" s="66"/>
      <c r="D47" s="66"/>
      <c r="E47" s="66"/>
      <c r="F47" s="66"/>
      <c r="G47" s="66"/>
      <c r="H47" s="71"/>
      <c r="I47" s="69" t="s">
        <v>26</v>
      </c>
      <c r="J47" s="70"/>
      <c r="K47" s="41">
        <v>5</v>
      </c>
      <c r="L47" s="2">
        <f>IF(K47&lt;0," error ! ",IF(K47&gt;5," error ! ",""))</f>
      </c>
    </row>
    <row r="48" spans="1:11" ht="21" customHeight="1" thickBo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42">
        <f>SUM(K28:K47)</f>
        <v>197.5125</v>
      </c>
    </row>
    <row r="49" spans="1:11" ht="21.75" customHeight="1" thickBot="1">
      <c r="A49" s="43" t="s">
        <v>12</v>
      </c>
      <c r="B49" s="65" t="s">
        <v>53</v>
      </c>
      <c r="C49" s="66"/>
      <c r="D49" s="66"/>
      <c r="E49" s="44" t="s">
        <v>27</v>
      </c>
      <c r="F49" s="45">
        <v>64</v>
      </c>
      <c r="G49" s="55">
        <f>F49/I28</f>
        <v>0.8648648648648649</v>
      </c>
      <c r="H49" s="56"/>
      <c r="I49" s="69" t="s">
        <v>35</v>
      </c>
      <c r="J49" s="70"/>
      <c r="K49" s="1">
        <f>IF(G49&lt;0.6005,6,IF(G49&lt;0.6505,5,IF(G49&lt;0.7005,4,IF(G49&lt;0.7505,3,IF(G49&lt;0.8005,2,IF(G49&lt;0.8505,1,0))))))</f>
        <v>0</v>
      </c>
    </row>
    <row r="50" spans="1:12" ht="21.75" customHeight="1" thickBot="1">
      <c r="A50" s="43" t="s">
        <v>13</v>
      </c>
      <c r="B50" s="65" t="s">
        <v>54</v>
      </c>
      <c r="C50" s="66"/>
      <c r="D50" s="66"/>
      <c r="E50" s="66"/>
      <c r="F50" s="66"/>
      <c r="G50" s="66"/>
      <c r="H50" s="71"/>
      <c r="I50" s="69" t="s">
        <v>34</v>
      </c>
      <c r="J50" s="70"/>
      <c r="K50" s="39">
        <v>0</v>
      </c>
      <c r="L50" s="2">
        <f>IF(K50&lt;0," error ! ",IF(K50&gt;10," error ! ",""))</f>
      </c>
    </row>
    <row r="51" spans="1:12" ht="21" customHeight="1" thickBot="1">
      <c r="A51" s="43" t="s">
        <v>14</v>
      </c>
      <c r="B51" s="65" t="s">
        <v>50</v>
      </c>
      <c r="C51" s="66"/>
      <c r="D51" s="66"/>
      <c r="E51" s="66"/>
      <c r="F51" s="66"/>
      <c r="G51" s="66"/>
      <c r="H51" s="71"/>
      <c r="I51" s="69" t="s">
        <v>33</v>
      </c>
      <c r="J51" s="70"/>
      <c r="K51" s="39">
        <v>0</v>
      </c>
      <c r="L51" s="2">
        <f>IF(K51&lt;0," error ! ",IF(K51&gt;2," error ! ",""))</f>
      </c>
    </row>
    <row r="52" spans="1:12" ht="21" customHeight="1" thickBot="1">
      <c r="A52" s="46" t="s">
        <v>15</v>
      </c>
      <c r="B52" s="68" t="s">
        <v>51</v>
      </c>
      <c r="C52" s="68"/>
      <c r="D52" s="68"/>
      <c r="E52" s="68"/>
      <c r="F52" s="68"/>
      <c r="G52" s="68"/>
      <c r="H52" s="72"/>
      <c r="I52" s="69" t="s">
        <v>28</v>
      </c>
      <c r="J52" s="70"/>
      <c r="K52" s="40">
        <v>0</v>
      </c>
      <c r="L52" s="2">
        <f>IF(K52&lt;0," error ! ",IF(K52&gt;6," error ! ",""))</f>
      </c>
    </row>
    <row r="53" spans="1:11" ht="21" customHeight="1" thickBot="1">
      <c r="A53" s="67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42">
        <f>SUM(K49:K52)</f>
        <v>0</v>
      </c>
    </row>
    <row r="54" spans="1:11" ht="24" customHeight="1" thickBot="1">
      <c r="A54" s="62" t="s">
        <v>52</v>
      </c>
      <c r="B54" s="63"/>
      <c r="C54" s="63"/>
      <c r="D54" s="63"/>
      <c r="E54" s="63"/>
      <c r="F54" s="63"/>
      <c r="G54" s="63"/>
      <c r="H54" s="63"/>
      <c r="I54" s="63"/>
      <c r="J54" s="64"/>
      <c r="K54" s="49">
        <f>K48-K53</f>
        <v>197.5125</v>
      </c>
    </row>
    <row r="55" spans="1:11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24" customHeight="1">
      <c r="A56" s="50"/>
      <c r="B56" s="58" t="s">
        <v>57</v>
      </c>
      <c r="C56" s="58"/>
      <c r="D56" s="60">
        <v>39164</v>
      </c>
      <c r="E56" s="60"/>
      <c r="F56" s="51"/>
      <c r="G56" s="51"/>
      <c r="H56" s="84" t="s">
        <v>56</v>
      </c>
      <c r="I56" s="84"/>
      <c r="J56" s="84"/>
      <c r="K56" s="52"/>
    </row>
    <row r="58" spans="3:8" ht="18" customHeight="1">
      <c r="C58" s="53"/>
      <c r="D58" s="53"/>
      <c r="G58" s="16"/>
      <c r="H58" s="53"/>
    </row>
    <row r="59" spans="2:10" ht="18" customHeight="1">
      <c r="B59" s="84" t="s">
        <v>29</v>
      </c>
      <c r="C59" s="84"/>
      <c r="D59" s="59" t="s">
        <v>60</v>
      </c>
      <c r="E59" s="59"/>
      <c r="H59" s="14"/>
      <c r="I59" s="14"/>
      <c r="J59" s="14"/>
    </row>
  </sheetData>
  <sheetProtection password="CF57" sheet="1" objects="1" scenarios="1"/>
  <mergeCells count="67">
    <mergeCell ref="G49:H49"/>
    <mergeCell ref="I14:K14"/>
    <mergeCell ref="B56:C56"/>
    <mergeCell ref="D59:E59"/>
    <mergeCell ref="D56:E56"/>
    <mergeCell ref="E15:H15"/>
    <mergeCell ref="E19:H19"/>
    <mergeCell ref="A54:J54"/>
    <mergeCell ref="A44:J44"/>
    <mergeCell ref="A53:J53"/>
    <mergeCell ref="I47:J47"/>
    <mergeCell ref="B45:H45"/>
    <mergeCell ref="B46:H46"/>
    <mergeCell ref="B47:H47"/>
    <mergeCell ref="I50:J50"/>
    <mergeCell ref="I51:J51"/>
    <mergeCell ref="I52:J52"/>
    <mergeCell ref="I49:J49"/>
    <mergeCell ref="B50:H50"/>
    <mergeCell ref="B51:H51"/>
    <mergeCell ref="B52:H52"/>
    <mergeCell ref="A38:A39"/>
    <mergeCell ref="A40:A41"/>
    <mergeCell ref="A42:A43"/>
    <mergeCell ref="A48:J48"/>
    <mergeCell ref="B49:D49"/>
    <mergeCell ref="I45:J45"/>
    <mergeCell ref="I46:J46"/>
    <mergeCell ref="K42:K43"/>
    <mergeCell ref="B38:F39"/>
    <mergeCell ref="B40:F41"/>
    <mergeCell ref="B42:F43"/>
    <mergeCell ref="J42:J43"/>
    <mergeCell ref="I42:I43"/>
    <mergeCell ref="G42:G43"/>
    <mergeCell ref="J36:J37"/>
    <mergeCell ref="K36:K37"/>
    <mergeCell ref="A30:A31"/>
    <mergeCell ref="A32:A33"/>
    <mergeCell ref="A34:A35"/>
    <mergeCell ref="A36:A37"/>
    <mergeCell ref="B30:F31"/>
    <mergeCell ref="B32:F33"/>
    <mergeCell ref="B34:F35"/>
    <mergeCell ref="B36:F37"/>
    <mergeCell ref="K32:K33"/>
    <mergeCell ref="I34:I35"/>
    <mergeCell ref="J34:J35"/>
    <mergeCell ref="K34:K35"/>
    <mergeCell ref="K28:K29"/>
    <mergeCell ref="I30:I31"/>
    <mergeCell ref="J30:J31"/>
    <mergeCell ref="K30:K31"/>
    <mergeCell ref="A28:A29"/>
    <mergeCell ref="B28:F29"/>
    <mergeCell ref="I28:I29"/>
    <mergeCell ref="J28:J29"/>
    <mergeCell ref="B59:C59"/>
    <mergeCell ref="H7:J7"/>
    <mergeCell ref="H9:J9"/>
    <mergeCell ref="J15:J17"/>
    <mergeCell ref="E22:F22"/>
    <mergeCell ref="H56:J56"/>
    <mergeCell ref="E17:H17"/>
    <mergeCell ref="I32:I33"/>
    <mergeCell ref="J32:J33"/>
    <mergeCell ref="I36:I37"/>
  </mergeCells>
  <printOptions horizontalCentered="1" verticalCentered="1"/>
  <pageMargins left="0.5905511811023623" right="0.5905511811023623" top="0" bottom="0.984251968503937" header="0" footer="0.5118110236220472"/>
  <pageSetup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4"/>
  <dimension ref="A5:M59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5.875" style="3" customWidth="1"/>
    <col min="2" max="2" width="12.25390625" style="3" customWidth="1"/>
    <col min="3" max="3" width="11.125" style="3" customWidth="1"/>
    <col min="4" max="4" width="10.00390625" style="3" customWidth="1"/>
    <col min="5" max="5" width="16.875" style="3" customWidth="1"/>
    <col min="6" max="6" width="16.75390625" style="3" customWidth="1"/>
    <col min="7" max="7" width="12.125" style="3" customWidth="1"/>
    <col min="8" max="8" width="9.625" style="3" customWidth="1"/>
    <col min="9" max="9" width="12.875" style="3" customWidth="1"/>
    <col min="10" max="10" width="8.375" style="3" customWidth="1"/>
    <col min="11" max="11" width="10.625" style="3" customWidth="1"/>
    <col min="12" max="12" width="6.25390625" style="3" customWidth="1"/>
    <col min="13" max="13" width="5.875" style="3" customWidth="1"/>
    <col min="14" max="16384" width="9.125" style="3" customWidth="1"/>
  </cols>
  <sheetData>
    <row r="1" ht="12.75"/>
    <row r="2" ht="12.75"/>
    <row r="3" ht="12.75"/>
    <row r="4" ht="12.75"/>
    <row r="5" ht="12.75">
      <c r="M5" s="4"/>
    </row>
    <row r="6" ht="12.75"/>
    <row r="7" spans="4:10" ht="23.25">
      <c r="D7" s="5"/>
      <c r="E7" s="6"/>
      <c r="F7" s="7"/>
      <c r="H7" s="85" t="s">
        <v>23</v>
      </c>
      <c r="I7" s="85"/>
      <c r="J7" s="85"/>
    </row>
    <row r="8" ht="9" customHeight="1"/>
    <row r="9" spans="3:13" ht="15" customHeight="1">
      <c r="C9" s="6"/>
      <c r="D9" s="8"/>
      <c r="E9" s="8"/>
      <c r="F9" s="8"/>
      <c r="G9" s="8"/>
      <c r="H9" s="86" t="s">
        <v>32</v>
      </c>
      <c r="I9" s="86"/>
      <c r="J9" s="86"/>
      <c r="K9" s="9"/>
      <c r="L9" s="9"/>
      <c r="M9" s="9"/>
    </row>
    <row r="10" spans="3:13" ht="16.5" customHeight="1">
      <c r="C10" s="6"/>
      <c r="D10" s="8"/>
      <c r="E10" s="8"/>
      <c r="F10" s="8"/>
      <c r="G10" s="8"/>
      <c r="H10" s="10"/>
      <c r="I10" s="11"/>
      <c r="J10" s="11"/>
      <c r="K10" s="9"/>
      <c r="L10" s="9"/>
      <c r="M10" s="9"/>
    </row>
    <row r="11" spans="3:13" ht="16.5" customHeight="1">
      <c r="C11" s="6"/>
      <c r="D11" s="8"/>
      <c r="E11" s="8"/>
      <c r="F11" s="8"/>
      <c r="G11" s="8"/>
      <c r="H11" s="10"/>
      <c r="I11" s="11"/>
      <c r="J11" s="11"/>
      <c r="K11" s="9"/>
      <c r="L11" s="9"/>
      <c r="M11" s="9"/>
    </row>
    <row r="12" spans="3:13" ht="16.5" customHeight="1">
      <c r="C12" s="6"/>
      <c r="D12" s="8"/>
      <c r="E12" s="8"/>
      <c r="F12" s="8"/>
      <c r="G12" s="8"/>
      <c r="H12" s="10"/>
      <c r="I12" s="11"/>
      <c r="J12" s="11"/>
      <c r="K12" s="9"/>
      <c r="L12" s="9"/>
      <c r="M12" s="9"/>
    </row>
    <row r="13" ht="16.5" customHeight="1">
      <c r="K13" s="12"/>
    </row>
    <row r="14" spans="8:11" ht="18" customHeight="1">
      <c r="H14" s="13"/>
      <c r="I14" s="57" t="s">
        <v>22</v>
      </c>
      <c r="J14" s="57"/>
      <c r="K14" s="57"/>
    </row>
    <row r="15" spans="2:10" ht="18" customHeight="1">
      <c r="B15" s="5" t="s">
        <v>30</v>
      </c>
      <c r="C15" s="5"/>
      <c r="D15" s="5"/>
      <c r="E15" s="61" t="s">
        <v>78</v>
      </c>
      <c r="F15" s="61"/>
      <c r="G15" s="61"/>
      <c r="H15" s="61"/>
      <c r="I15" s="16"/>
      <c r="J15" s="87" t="s">
        <v>90</v>
      </c>
    </row>
    <row r="16" spans="2:10" ht="18" customHeight="1">
      <c r="B16" s="5"/>
      <c r="C16" s="5"/>
      <c r="D16" s="5"/>
      <c r="E16" s="5"/>
      <c r="F16" s="5"/>
      <c r="G16" s="5"/>
      <c r="H16" s="16"/>
      <c r="I16" s="16"/>
      <c r="J16" s="87"/>
    </row>
    <row r="17" spans="2:10" ht="18" customHeight="1">
      <c r="B17" s="5" t="s">
        <v>31</v>
      </c>
      <c r="C17" s="5"/>
      <c r="D17" s="5"/>
      <c r="E17" s="61" t="s">
        <v>87</v>
      </c>
      <c r="F17" s="61"/>
      <c r="G17" s="61"/>
      <c r="H17" s="61"/>
      <c r="I17" s="16"/>
      <c r="J17" s="87"/>
    </row>
    <row r="18" spans="2:9" ht="18" customHeight="1">
      <c r="B18" s="5"/>
      <c r="C18" s="5"/>
      <c r="D18" s="5"/>
      <c r="E18" s="15"/>
      <c r="F18" s="15"/>
      <c r="G18" s="15"/>
      <c r="H18" s="17"/>
      <c r="I18" s="16"/>
    </row>
    <row r="19" spans="2:9" ht="18" customHeight="1">
      <c r="B19" s="5" t="s">
        <v>20</v>
      </c>
      <c r="C19" s="5"/>
      <c r="D19" s="5"/>
      <c r="E19" s="61" t="s">
        <v>91</v>
      </c>
      <c r="F19" s="61"/>
      <c r="G19" s="61"/>
      <c r="H19" s="61"/>
      <c r="I19" s="16"/>
    </row>
    <row r="20" spans="2:9" ht="18" customHeight="1">
      <c r="B20" s="5"/>
      <c r="C20" s="5"/>
      <c r="D20" s="5"/>
      <c r="E20" s="15"/>
      <c r="F20" s="15"/>
      <c r="G20" s="15"/>
      <c r="H20" s="17"/>
      <c r="I20" s="16"/>
    </row>
    <row r="21" spans="2:11" ht="18" customHeight="1" hidden="1">
      <c r="B21" s="5"/>
      <c r="C21" s="5"/>
      <c r="D21" s="5"/>
      <c r="E21" s="15"/>
      <c r="F21" s="15"/>
      <c r="G21" s="15"/>
      <c r="H21" s="15"/>
      <c r="I21" s="16"/>
      <c r="J21" s="5"/>
      <c r="K21" s="9"/>
    </row>
    <row r="22" spans="2:9" ht="18" customHeight="1">
      <c r="B22" s="5" t="s">
        <v>21</v>
      </c>
      <c r="C22" s="5"/>
      <c r="D22" s="5"/>
      <c r="E22" s="88">
        <v>39011</v>
      </c>
      <c r="F22" s="88"/>
      <c r="G22" s="17"/>
      <c r="H22" s="17"/>
      <c r="I22" s="16"/>
    </row>
    <row r="23" ht="13.5" thickBot="1"/>
    <row r="24" ht="12.75" hidden="1"/>
    <row r="25" ht="12.75" hidden="1">
      <c r="F25" s="12"/>
    </row>
    <row r="26" ht="12.75" customHeight="1" hidden="1" thickBot="1"/>
    <row r="27" spans="8:11" ht="22.5" customHeight="1" thickBot="1">
      <c r="H27" s="18" t="s">
        <v>19</v>
      </c>
      <c r="I27" s="19" t="s">
        <v>45</v>
      </c>
      <c r="J27" s="18" t="s">
        <v>17</v>
      </c>
      <c r="K27" s="20" t="s">
        <v>18</v>
      </c>
    </row>
    <row r="28" spans="1:11" ht="21" customHeight="1">
      <c r="A28" s="73" t="s">
        <v>1</v>
      </c>
      <c r="B28" s="48" t="s">
        <v>37</v>
      </c>
      <c r="C28" s="31"/>
      <c r="D28" s="31"/>
      <c r="E28" s="31"/>
      <c r="F28" s="76"/>
      <c r="G28" s="21" t="s">
        <v>36</v>
      </c>
      <c r="H28" s="22">
        <v>73.1</v>
      </c>
      <c r="I28" s="75">
        <f>SUM(H28:H29)/2</f>
        <v>71.1</v>
      </c>
      <c r="J28" s="75">
        <v>0.5</v>
      </c>
      <c r="K28" s="75">
        <f>I28*J28</f>
        <v>35.55</v>
      </c>
    </row>
    <row r="29" spans="1:11" ht="21" customHeight="1" thickBot="1">
      <c r="A29" s="74"/>
      <c r="B29" s="77"/>
      <c r="C29" s="78"/>
      <c r="D29" s="78"/>
      <c r="E29" s="78"/>
      <c r="F29" s="79"/>
      <c r="G29" s="24" t="s">
        <v>16</v>
      </c>
      <c r="H29" s="25">
        <v>69.1</v>
      </c>
      <c r="I29" s="47"/>
      <c r="J29" s="47"/>
      <c r="K29" s="47"/>
    </row>
    <row r="30" spans="1:11" ht="21" customHeight="1">
      <c r="A30" s="73" t="s">
        <v>2</v>
      </c>
      <c r="B30" s="48" t="s">
        <v>38</v>
      </c>
      <c r="C30" s="31"/>
      <c r="D30" s="31"/>
      <c r="E30" s="31"/>
      <c r="F30" s="76"/>
      <c r="G30" s="21" t="s">
        <v>36</v>
      </c>
      <c r="H30" s="22">
        <v>21.1</v>
      </c>
      <c r="I30" s="75">
        <f>SUM(H30:H31)/2</f>
        <v>21.1</v>
      </c>
      <c r="J30" s="75">
        <v>0.25</v>
      </c>
      <c r="K30" s="75">
        <f>I30*J30</f>
        <v>5.275</v>
      </c>
    </row>
    <row r="31" spans="1:11" ht="21" customHeight="1" thickBot="1">
      <c r="A31" s="74"/>
      <c r="B31" s="77"/>
      <c r="C31" s="78"/>
      <c r="D31" s="78"/>
      <c r="E31" s="78"/>
      <c r="F31" s="79"/>
      <c r="G31" s="24" t="s">
        <v>16</v>
      </c>
      <c r="H31" s="25">
        <v>21.1</v>
      </c>
      <c r="I31" s="47"/>
      <c r="J31" s="47"/>
      <c r="K31" s="47"/>
    </row>
    <row r="32" spans="1:11" ht="21" customHeight="1">
      <c r="A32" s="73" t="s">
        <v>3</v>
      </c>
      <c r="B32" s="48" t="s">
        <v>39</v>
      </c>
      <c r="C32" s="31"/>
      <c r="D32" s="31"/>
      <c r="E32" s="31"/>
      <c r="F32" s="76"/>
      <c r="G32" s="21" t="s">
        <v>36</v>
      </c>
      <c r="H32" s="22">
        <v>45.8</v>
      </c>
      <c r="I32" s="75">
        <f>SUM(H32:H33)/2</f>
        <v>44.4</v>
      </c>
      <c r="J32" s="75">
        <v>1</v>
      </c>
      <c r="K32" s="75">
        <f>I32*J32</f>
        <v>44.4</v>
      </c>
    </row>
    <row r="33" spans="1:13" ht="21" customHeight="1" thickBot="1">
      <c r="A33" s="74"/>
      <c r="B33" s="77"/>
      <c r="C33" s="78"/>
      <c r="D33" s="78"/>
      <c r="E33" s="78"/>
      <c r="F33" s="79"/>
      <c r="G33" s="24" t="s">
        <v>16</v>
      </c>
      <c r="H33" s="27">
        <v>43</v>
      </c>
      <c r="I33" s="47"/>
      <c r="J33" s="47"/>
      <c r="K33" s="47"/>
      <c r="M33" s="28"/>
    </row>
    <row r="34" spans="1:11" ht="21" customHeight="1">
      <c r="A34" s="73" t="s">
        <v>4</v>
      </c>
      <c r="B34" s="48" t="s">
        <v>40</v>
      </c>
      <c r="C34" s="31"/>
      <c r="D34" s="31"/>
      <c r="E34" s="31"/>
      <c r="F34" s="76"/>
      <c r="G34" s="21" t="s">
        <v>36</v>
      </c>
      <c r="H34" s="29">
        <v>22.9</v>
      </c>
      <c r="I34" s="75">
        <f>SUM(H34:H35)/2</f>
        <v>20.9</v>
      </c>
      <c r="J34" s="75">
        <v>1.5</v>
      </c>
      <c r="K34" s="75">
        <f>I34*J34</f>
        <v>31.349999999999998</v>
      </c>
    </row>
    <row r="35" spans="1:11" ht="21" customHeight="1" thickBot="1">
      <c r="A35" s="74"/>
      <c r="B35" s="77"/>
      <c r="C35" s="78"/>
      <c r="D35" s="78"/>
      <c r="E35" s="78"/>
      <c r="F35" s="79"/>
      <c r="G35" s="24" t="s">
        <v>16</v>
      </c>
      <c r="H35" s="27">
        <v>18.9</v>
      </c>
      <c r="I35" s="47"/>
      <c r="J35" s="47"/>
      <c r="K35" s="47"/>
    </row>
    <row r="36" spans="1:11" ht="21" customHeight="1">
      <c r="A36" s="73" t="s">
        <v>5</v>
      </c>
      <c r="B36" s="48" t="s">
        <v>41</v>
      </c>
      <c r="C36" s="31"/>
      <c r="D36" s="31"/>
      <c r="E36" s="31"/>
      <c r="F36" s="76"/>
      <c r="G36" s="21" t="s">
        <v>36</v>
      </c>
      <c r="H36" s="22">
        <v>19.9</v>
      </c>
      <c r="I36" s="75">
        <f>SUM(H36:H37)/2</f>
        <v>19.9</v>
      </c>
      <c r="J36" s="75">
        <v>1</v>
      </c>
      <c r="K36" s="75">
        <f>I36*J36</f>
        <v>19.9</v>
      </c>
    </row>
    <row r="37" spans="1:11" ht="21" customHeight="1" thickBot="1">
      <c r="A37" s="74"/>
      <c r="B37" s="77"/>
      <c r="C37" s="78"/>
      <c r="D37" s="78"/>
      <c r="E37" s="78"/>
      <c r="F37" s="79"/>
      <c r="G37" s="24" t="s">
        <v>16</v>
      </c>
      <c r="H37" s="27">
        <v>19.9</v>
      </c>
      <c r="I37" s="47"/>
      <c r="J37" s="47"/>
      <c r="K37" s="47"/>
    </row>
    <row r="38" spans="1:11" ht="21" customHeight="1">
      <c r="A38" s="73" t="s">
        <v>6</v>
      </c>
      <c r="B38" s="48" t="s">
        <v>42</v>
      </c>
      <c r="C38" s="31"/>
      <c r="D38" s="31"/>
      <c r="E38" s="31"/>
      <c r="F38" s="76"/>
      <c r="G38" s="21" t="s">
        <v>36</v>
      </c>
      <c r="H38" s="30">
        <v>10.7</v>
      </c>
      <c r="I38" s="23"/>
      <c r="J38" s="23">
        <v>1</v>
      </c>
      <c r="K38" s="32">
        <f>H38*J38</f>
        <v>10.7</v>
      </c>
    </row>
    <row r="39" spans="1:11" ht="21" customHeight="1" thickBot="1">
      <c r="A39" s="74"/>
      <c r="B39" s="77"/>
      <c r="C39" s="78"/>
      <c r="D39" s="78"/>
      <c r="E39" s="78"/>
      <c r="F39" s="79"/>
      <c r="G39" s="24" t="s">
        <v>16</v>
      </c>
      <c r="H39" s="33">
        <v>10.7</v>
      </c>
      <c r="I39" s="32"/>
      <c r="J39" s="34">
        <v>1</v>
      </c>
      <c r="K39" s="34">
        <f>H39*J39</f>
        <v>10.7</v>
      </c>
    </row>
    <row r="40" spans="1:11" ht="21" customHeight="1">
      <c r="A40" s="73" t="s">
        <v>7</v>
      </c>
      <c r="B40" s="48" t="s">
        <v>43</v>
      </c>
      <c r="C40" s="31"/>
      <c r="D40" s="31"/>
      <c r="E40" s="31"/>
      <c r="F40" s="76"/>
      <c r="G40" s="21" t="s">
        <v>36</v>
      </c>
      <c r="H40" s="30">
        <v>13.3</v>
      </c>
      <c r="I40" s="32"/>
      <c r="J40" s="23">
        <v>1</v>
      </c>
      <c r="K40" s="32">
        <f>H40*J40</f>
        <v>13.3</v>
      </c>
    </row>
    <row r="41" spans="1:11" ht="21" customHeight="1" thickBot="1">
      <c r="A41" s="74"/>
      <c r="B41" s="77"/>
      <c r="C41" s="78"/>
      <c r="D41" s="78"/>
      <c r="E41" s="78"/>
      <c r="F41" s="79"/>
      <c r="G41" s="24" t="s">
        <v>16</v>
      </c>
      <c r="H41" s="33">
        <v>11.8</v>
      </c>
      <c r="I41" s="26"/>
      <c r="J41" s="34">
        <v>1</v>
      </c>
      <c r="K41" s="34">
        <f>H41*J41</f>
        <v>11.8</v>
      </c>
    </row>
    <row r="42" spans="1:11" ht="21" customHeight="1">
      <c r="A42" s="73" t="s">
        <v>8</v>
      </c>
      <c r="B42" s="48" t="s">
        <v>44</v>
      </c>
      <c r="C42" s="31"/>
      <c r="D42" s="31"/>
      <c r="E42" s="31"/>
      <c r="F42" s="76"/>
      <c r="G42" s="82" t="s">
        <v>0</v>
      </c>
      <c r="H42" s="35">
        <v>4.8</v>
      </c>
      <c r="I42" s="80">
        <f>SUM(H42-H43)</f>
        <v>4.55</v>
      </c>
      <c r="J42" s="75">
        <v>2</v>
      </c>
      <c r="K42" s="75">
        <f>I42*J42</f>
        <v>9.1</v>
      </c>
    </row>
    <row r="43" spans="1:11" ht="21" customHeight="1" thickBot="1">
      <c r="A43" s="74"/>
      <c r="B43" s="77"/>
      <c r="C43" s="78"/>
      <c r="D43" s="78"/>
      <c r="E43" s="78"/>
      <c r="F43" s="79"/>
      <c r="G43" s="83"/>
      <c r="H43" s="36">
        <v>0.25</v>
      </c>
      <c r="I43" s="81"/>
      <c r="J43" s="47"/>
      <c r="K43" s="47"/>
    </row>
    <row r="44" spans="1:11" ht="20.25" customHeight="1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37"/>
    </row>
    <row r="45" spans="1:12" ht="21" customHeight="1" thickBot="1">
      <c r="A45" s="38" t="s">
        <v>9</v>
      </c>
      <c r="B45" s="65" t="s">
        <v>47</v>
      </c>
      <c r="C45" s="66"/>
      <c r="D45" s="66"/>
      <c r="E45" s="66"/>
      <c r="F45" s="66"/>
      <c r="G45" s="66"/>
      <c r="H45" s="71"/>
      <c r="I45" s="69" t="s">
        <v>25</v>
      </c>
      <c r="J45" s="70"/>
      <c r="K45" s="39">
        <v>1</v>
      </c>
      <c r="L45" s="2">
        <f>IF(K45&lt;0," error ! ",IF(K45&gt;2," error ! ",""))</f>
      </c>
    </row>
    <row r="46" spans="1:12" ht="21" customHeight="1" thickBot="1">
      <c r="A46" s="38" t="s">
        <v>10</v>
      </c>
      <c r="B46" s="65" t="s">
        <v>48</v>
      </c>
      <c r="C46" s="66"/>
      <c r="D46" s="66"/>
      <c r="E46" s="66"/>
      <c r="F46" s="66"/>
      <c r="G46" s="66"/>
      <c r="H46" s="71"/>
      <c r="I46" s="69" t="s">
        <v>24</v>
      </c>
      <c r="J46" s="70"/>
      <c r="K46" s="40">
        <v>2.5</v>
      </c>
      <c r="L46" s="2">
        <f>IF(K46&lt;0," error ! ",IF(K46&gt;6," error ! ",""))</f>
      </c>
    </row>
    <row r="47" spans="1:12" ht="21" customHeight="1" thickBot="1">
      <c r="A47" s="38" t="s">
        <v>11</v>
      </c>
      <c r="B47" s="65" t="s">
        <v>49</v>
      </c>
      <c r="C47" s="66"/>
      <c r="D47" s="66"/>
      <c r="E47" s="66"/>
      <c r="F47" s="66"/>
      <c r="G47" s="66"/>
      <c r="H47" s="71"/>
      <c r="I47" s="69" t="s">
        <v>26</v>
      </c>
      <c r="J47" s="70"/>
      <c r="K47" s="41">
        <v>5</v>
      </c>
      <c r="L47" s="2">
        <f>IF(K47&lt;0," error ! ",IF(K47&gt;5," error ! ",""))</f>
      </c>
    </row>
    <row r="48" spans="1:11" ht="21" customHeight="1" thickBo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42">
        <f>SUM(K28:K47)</f>
        <v>200.575</v>
      </c>
    </row>
    <row r="49" spans="1:11" ht="21.75" customHeight="1" thickBot="1">
      <c r="A49" s="43" t="s">
        <v>12</v>
      </c>
      <c r="B49" s="65" t="s">
        <v>53</v>
      </c>
      <c r="C49" s="66"/>
      <c r="D49" s="66"/>
      <c r="E49" s="44" t="s">
        <v>27</v>
      </c>
      <c r="F49" s="45">
        <v>62</v>
      </c>
      <c r="G49" s="55">
        <f>F49/I28</f>
        <v>0.8720112517580872</v>
      </c>
      <c r="H49" s="56"/>
      <c r="I49" s="69" t="s">
        <v>35</v>
      </c>
      <c r="J49" s="70"/>
      <c r="K49" s="1">
        <f>IF(G49&lt;0.6005,6,IF(G49&lt;0.6505,5,IF(G49&lt;0.7005,4,IF(G49&lt;0.7505,3,IF(G49&lt;0.8005,2,IF(G49&lt;0.8505,1,0))))))</f>
        <v>0</v>
      </c>
    </row>
    <row r="50" spans="1:12" ht="21.75" customHeight="1" thickBot="1">
      <c r="A50" s="43" t="s">
        <v>13</v>
      </c>
      <c r="B50" s="65" t="s">
        <v>54</v>
      </c>
      <c r="C50" s="66"/>
      <c r="D50" s="66"/>
      <c r="E50" s="66"/>
      <c r="F50" s="66"/>
      <c r="G50" s="66"/>
      <c r="H50" s="71"/>
      <c r="I50" s="69" t="s">
        <v>34</v>
      </c>
      <c r="J50" s="70"/>
      <c r="K50" s="39">
        <v>0</v>
      </c>
      <c r="L50" s="2">
        <f>IF(K50&lt;0," error ! ",IF(K50&gt;10," error ! ",""))</f>
      </c>
    </row>
    <row r="51" spans="1:12" ht="21" customHeight="1" thickBot="1">
      <c r="A51" s="43" t="s">
        <v>14</v>
      </c>
      <c r="B51" s="65" t="s">
        <v>50</v>
      </c>
      <c r="C51" s="66"/>
      <c r="D51" s="66"/>
      <c r="E51" s="66"/>
      <c r="F51" s="66"/>
      <c r="G51" s="66"/>
      <c r="H51" s="71"/>
      <c r="I51" s="69" t="s">
        <v>33</v>
      </c>
      <c r="J51" s="70"/>
      <c r="K51" s="39">
        <v>0</v>
      </c>
      <c r="L51" s="2">
        <f>IF(K51&lt;0," error ! ",IF(K51&gt;2," error ! ",""))</f>
      </c>
    </row>
    <row r="52" spans="1:12" ht="21" customHeight="1" thickBot="1">
      <c r="A52" s="46" t="s">
        <v>15</v>
      </c>
      <c r="B52" s="68" t="s">
        <v>51</v>
      </c>
      <c r="C52" s="68"/>
      <c r="D52" s="68"/>
      <c r="E52" s="68"/>
      <c r="F52" s="68"/>
      <c r="G52" s="68"/>
      <c r="H52" s="72"/>
      <c r="I52" s="69" t="s">
        <v>28</v>
      </c>
      <c r="J52" s="70"/>
      <c r="K52" s="40">
        <v>0</v>
      </c>
      <c r="L52" s="2">
        <f>IF(K52&lt;0," error ! ",IF(K52&gt;6," error ! ",""))</f>
      </c>
    </row>
    <row r="53" spans="1:11" ht="21" customHeight="1" thickBot="1">
      <c r="A53" s="67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42">
        <f>SUM(K49:K52)</f>
        <v>0</v>
      </c>
    </row>
    <row r="54" spans="1:11" ht="24" customHeight="1" thickBot="1">
      <c r="A54" s="62" t="s">
        <v>52</v>
      </c>
      <c r="B54" s="63"/>
      <c r="C54" s="63"/>
      <c r="D54" s="63"/>
      <c r="E54" s="63"/>
      <c r="F54" s="63"/>
      <c r="G54" s="63"/>
      <c r="H54" s="63"/>
      <c r="I54" s="63"/>
      <c r="J54" s="64"/>
      <c r="K54" s="49">
        <f>K48-K53</f>
        <v>200.575</v>
      </c>
    </row>
    <row r="55" spans="1:11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24" customHeight="1">
      <c r="A56" s="50"/>
      <c r="B56" s="58" t="s">
        <v>57</v>
      </c>
      <c r="C56" s="58"/>
      <c r="D56" s="60">
        <v>39164</v>
      </c>
      <c r="E56" s="60"/>
      <c r="F56" s="51"/>
      <c r="G56" s="51"/>
      <c r="H56" s="84" t="s">
        <v>56</v>
      </c>
      <c r="I56" s="84"/>
      <c r="J56" s="84"/>
      <c r="K56" s="52"/>
    </row>
    <row r="58" spans="3:8" ht="18" customHeight="1">
      <c r="C58" s="53"/>
      <c r="D58" s="53"/>
      <c r="G58" s="16"/>
      <c r="H58" s="53"/>
    </row>
    <row r="59" spans="2:10" ht="18" customHeight="1">
      <c r="B59" s="84" t="s">
        <v>29</v>
      </c>
      <c r="C59" s="84"/>
      <c r="D59" s="59" t="s">
        <v>60</v>
      </c>
      <c r="E59" s="59"/>
      <c r="H59" s="14"/>
      <c r="I59" s="14"/>
      <c r="J59" s="14"/>
    </row>
  </sheetData>
  <sheetProtection password="CF57" sheet="1" objects="1" scenarios="1"/>
  <mergeCells count="67">
    <mergeCell ref="B59:C59"/>
    <mergeCell ref="H7:J7"/>
    <mergeCell ref="H9:J9"/>
    <mergeCell ref="J15:J17"/>
    <mergeCell ref="E22:F22"/>
    <mergeCell ref="H56:J56"/>
    <mergeCell ref="E17:H17"/>
    <mergeCell ref="I32:I33"/>
    <mergeCell ref="J32:J33"/>
    <mergeCell ref="I36:I37"/>
    <mergeCell ref="A28:A29"/>
    <mergeCell ref="B28:F29"/>
    <mergeCell ref="I28:I29"/>
    <mergeCell ref="J28:J29"/>
    <mergeCell ref="K28:K29"/>
    <mergeCell ref="I30:I31"/>
    <mergeCell ref="J30:J31"/>
    <mergeCell ref="K30:K31"/>
    <mergeCell ref="K32:K33"/>
    <mergeCell ref="I34:I35"/>
    <mergeCell ref="J34:J35"/>
    <mergeCell ref="K34:K35"/>
    <mergeCell ref="J36:J37"/>
    <mergeCell ref="K36:K37"/>
    <mergeCell ref="A30:A31"/>
    <mergeCell ref="A32:A33"/>
    <mergeCell ref="A34:A35"/>
    <mergeCell ref="A36:A37"/>
    <mergeCell ref="B30:F31"/>
    <mergeCell ref="B32:F33"/>
    <mergeCell ref="B34:F35"/>
    <mergeCell ref="B36:F37"/>
    <mergeCell ref="K42:K43"/>
    <mergeCell ref="B38:F39"/>
    <mergeCell ref="B40:F41"/>
    <mergeCell ref="B42:F43"/>
    <mergeCell ref="J42:J43"/>
    <mergeCell ref="I42:I43"/>
    <mergeCell ref="G42:G43"/>
    <mergeCell ref="B50:H50"/>
    <mergeCell ref="B51:H51"/>
    <mergeCell ref="B52:H52"/>
    <mergeCell ref="A38:A39"/>
    <mergeCell ref="A40:A41"/>
    <mergeCell ref="A42:A43"/>
    <mergeCell ref="A48:J48"/>
    <mergeCell ref="B49:D49"/>
    <mergeCell ref="I45:J45"/>
    <mergeCell ref="I46:J46"/>
    <mergeCell ref="I50:J50"/>
    <mergeCell ref="I51:J51"/>
    <mergeCell ref="I52:J52"/>
    <mergeCell ref="I49:J49"/>
    <mergeCell ref="I47:J47"/>
    <mergeCell ref="B45:H45"/>
    <mergeCell ref="B46:H46"/>
    <mergeCell ref="B47:H47"/>
    <mergeCell ref="G49:H49"/>
    <mergeCell ref="I14:K14"/>
    <mergeCell ref="B56:C56"/>
    <mergeCell ref="D59:E59"/>
    <mergeCell ref="D56:E56"/>
    <mergeCell ref="E15:H15"/>
    <mergeCell ref="E19:H19"/>
    <mergeCell ref="A54:J54"/>
    <mergeCell ref="A44:J44"/>
    <mergeCell ref="A53:J53"/>
  </mergeCells>
  <printOptions horizontalCentered="1" verticalCentered="1"/>
  <pageMargins left="0.5905511811023623" right="0.5905511811023623" top="0" bottom="0.984251968503937" header="0" footer="0.5118110236220472"/>
  <pageSetup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3"/>
  <dimension ref="A5:M59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5.875" style="3" customWidth="1"/>
    <col min="2" max="2" width="12.25390625" style="3" customWidth="1"/>
    <col min="3" max="3" width="11.125" style="3" customWidth="1"/>
    <col min="4" max="4" width="10.00390625" style="3" customWidth="1"/>
    <col min="5" max="5" width="16.875" style="3" customWidth="1"/>
    <col min="6" max="6" width="16.75390625" style="3" customWidth="1"/>
    <col min="7" max="7" width="12.125" style="3" customWidth="1"/>
    <col min="8" max="8" width="9.625" style="3" customWidth="1"/>
    <col min="9" max="9" width="12.875" style="3" customWidth="1"/>
    <col min="10" max="10" width="8.375" style="3" customWidth="1"/>
    <col min="11" max="11" width="10.625" style="3" customWidth="1"/>
    <col min="12" max="12" width="6.25390625" style="3" customWidth="1"/>
    <col min="13" max="13" width="5.875" style="3" customWidth="1"/>
    <col min="14" max="16384" width="9.125" style="3" customWidth="1"/>
  </cols>
  <sheetData>
    <row r="1" ht="12.75"/>
    <row r="2" ht="12.75"/>
    <row r="3" ht="12.75"/>
    <row r="4" ht="12.75"/>
    <row r="5" ht="12.75">
      <c r="M5" s="4"/>
    </row>
    <row r="6" ht="12.75"/>
    <row r="7" spans="4:10" ht="23.25">
      <c r="D7" s="5"/>
      <c r="E7" s="6"/>
      <c r="F7" s="7"/>
      <c r="H7" s="85" t="s">
        <v>23</v>
      </c>
      <c r="I7" s="85"/>
      <c r="J7" s="85"/>
    </row>
    <row r="8" ht="9" customHeight="1"/>
    <row r="9" spans="3:13" ht="15" customHeight="1">
      <c r="C9" s="6"/>
      <c r="D9" s="8"/>
      <c r="E9" s="8"/>
      <c r="F9" s="8"/>
      <c r="G9" s="8"/>
      <c r="H9" s="86" t="s">
        <v>32</v>
      </c>
      <c r="I9" s="86"/>
      <c r="J9" s="86"/>
      <c r="K9" s="9"/>
      <c r="L9" s="9"/>
      <c r="M9" s="9"/>
    </row>
    <row r="10" spans="3:13" ht="16.5" customHeight="1">
      <c r="C10" s="6"/>
      <c r="D10" s="8"/>
      <c r="E10" s="8"/>
      <c r="F10" s="8"/>
      <c r="G10" s="8"/>
      <c r="H10" s="10"/>
      <c r="I10" s="11"/>
      <c r="J10" s="11"/>
      <c r="K10" s="9"/>
      <c r="L10" s="9"/>
      <c r="M10" s="9"/>
    </row>
    <row r="11" spans="3:13" ht="16.5" customHeight="1">
      <c r="C11" s="6"/>
      <c r="D11" s="8"/>
      <c r="E11" s="8"/>
      <c r="F11" s="8"/>
      <c r="G11" s="8"/>
      <c r="H11" s="10"/>
      <c r="I11" s="11"/>
      <c r="J11" s="11"/>
      <c r="K11" s="9"/>
      <c r="L11" s="9"/>
      <c r="M11" s="9"/>
    </row>
    <row r="12" spans="3:13" ht="16.5" customHeight="1">
      <c r="C12" s="6"/>
      <c r="D12" s="8"/>
      <c r="E12" s="8"/>
      <c r="F12" s="8"/>
      <c r="G12" s="8"/>
      <c r="H12" s="10"/>
      <c r="I12" s="11"/>
      <c r="J12" s="11"/>
      <c r="K12" s="9"/>
      <c r="L12" s="9"/>
      <c r="M12" s="9"/>
    </row>
    <row r="13" ht="16.5" customHeight="1">
      <c r="K13" s="12"/>
    </row>
    <row r="14" spans="8:11" ht="18" customHeight="1">
      <c r="H14" s="13"/>
      <c r="I14" s="57" t="s">
        <v>22</v>
      </c>
      <c r="J14" s="57"/>
      <c r="K14" s="57"/>
    </row>
    <row r="15" spans="2:10" ht="18" customHeight="1">
      <c r="B15" s="5" t="s">
        <v>30</v>
      </c>
      <c r="C15" s="5"/>
      <c r="D15" s="5"/>
      <c r="E15" s="61" t="s">
        <v>78</v>
      </c>
      <c r="F15" s="61"/>
      <c r="G15" s="61"/>
      <c r="H15" s="61"/>
      <c r="I15" s="16"/>
      <c r="J15" s="87" t="s">
        <v>88</v>
      </c>
    </row>
    <row r="16" spans="2:10" ht="18" customHeight="1">
      <c r="B16" s="5"/>
      <c r="C16" s="5"/>
      <c r="D16" s="5"/>
      <c r="E16" s="5"/>
      <c r="F16" s="5"/>
      <c r="G16" s="5"/>
      <c r="H16" s="16"/>
      <c r="I16" s="16"/>
      <c r="J16" s="87"/>
    </row>
    <row r="17" spans="2:10" ht="18" customHeight="1">
      <c r="B17" s="5" t="s">
        <v>31</v>
      </c>
      <c r="C17" s="5"/>
      <c r="D17" s="5"/>
      <c r="E17" s="61" t="s">
        <v>87</v>
      </c>
      <c r="F17" s="61"/>
      <c r="G17" s="61"/>
      <c r="H17" s="61"/>
      <c r="I17" s="16"/>
      <c r="J17" s="87"/>
    </row>
    <row r="18" spans="2:9" ht="18" customHeight="1">
      <c r="B18" s="5"/>
      <c r="C18" s="5"/>
      <c r="D18" s="5"/>
      <c r="E18" s="15"/>
      <c r="F18" s="15"/>
      <c r="G18" s="15"/>
      <c r="H18" s="17"/>
      <c r="I18" s="16"/>
    </row>
    <row r="19" spans="2:9" ht="18" customHeight="1">
      <c r="B19" s="5" t="s">
        <v>20</v>
      </c>
      <c r="C19" s="5"/>
      <c r="D19" s="5"/>
      <c r="E19" s="61" t="s">
        <v>89</v>
      </c>
      <c r="F19" s="61"/>
      <c r="G19" s="61"/>
      <c r="H19" s="61"/>
      <c r="I19" s="16"/>
    </row>
    <row r="20" spans="2:9" ht="18" customHeight="1">
      <c r="B20" s="5"/>
      <c r="C20" s="5"/>
      <c r="D20" s="5"/>
      <c r="E20" s="15"/>
      <c r="F20" s="15"/>
      <c r="G20" s="15"/>
      <c r="H20" s="17"/>
      <c r="I20" s="16"/>
    </row>
    <row r="21" spans="2:11" ht="18" customHeight="1" hidden="1">
      <c r="B21" s="5"/>
      <c r="C21" s="5"/>
      <c r="D21" s="5"/>
      <c r="E21" s="15"/>
      <c r="F21" s="15"/>
      <c r="G21" s="15"/>
      <c r="H21" s="15"/>
      <c r="I21" s="16"/>
      <c r="J21" s="5"/>
      <c r="K21" s="9"/>
    </row>
    <row r="22" spans="2:9" ht="18" customHeight="1">
      <c r="B22" s="5" t="s">
        <v>21</v>
      </c>
      <c r="C22" s="5"/>
      <c r="D22" s="5"/>
      <c r="E22" s="88">
        <v>38971</v>
      </c>
      <c r="F22" s="88"/>
      <c r="G22" s="17"/>
      <c r="H22" s="17"/>
      <c r="I22" s="16"/>
    </row>
    <row r="23" ht="13.5" thickBot="1"/>
    <row r="24" ht="12.75" hidden="1"/>
    <row r="25" ht="12.75" hidden="1">
      <c r="F25" s="12"/>
    </row>
    <row r="26" ht="12.75" customHeight="1" hidden="1" thickBot="1"/>
    <row r="27" spans="8:11" ht="22.5" customHeight="1" thickBot="1">
      <c r="H27" s="18" t="s">
        <v>19</v>
      </c>
      <c r="I27" s="19" t="s">
        <v>45</v>
      </c>
      <c r="J27" s="18" t="s">
        <v>17</v>
      </c>
      <c r="K27" s="20" t="s">
        <v>18</v>
      </c>
    </row>
    <row r="28" spans="1:11" ht="21" customHeight="1">
      <c r="A28" s="73" t="s">
        <v>1</v>
      </c>
      <c r="B28" s="48" t="s">
        <v>37</v>
      </c>
      <c r="C28" s="31"/>
      <c r="D28" s="31"/>
      <c r="E28" s="31"/>
      <c r="F28" s="76"/>
      <c r="G28" s="21" t="s">
        <v>36</v>
      </c>
      <c r="H28" s="22">
        <v>71.8</v>
      </c>
      <c r="I28" s="75">
        <f>SUM(H28:H29)/2</f>
        <v>71.1</v>
      </c>
      <c r="J28" s="75">
        <v>0.5</v>
      </c>
      <c r="K28" s="75">
        <f>I28*J28</f>
        <v>35.55</v>
      </c>
    </row>
    <row r="29" spans="1:11" ht="21" customHeight="1" thickBot="1">
      <c r="A29" s="74"/>
      <c r="B29" s="77"/>
      <c r="C29" s="78"/>
      <c r="D29" s="78"/>
      <c r="E29" s="78"/>
      <c r="F29" s="79"/>
      <c r="G29" s="24" t="s">
        <v>16</v>
      </c>
      <c r="H29" s="25">
        <v>70.4</v>
      </c>
      <c r="I29" s="47"/>
      <c r="J29" s="47"/>
      <c r="K29" s="47"/>
    </row>
    <row r="30" spans="1:11" ht="21" customHeight="1">
      <c r="A30" s="73" t="s">
        <v>2</v>
      </c>
      <c r="B30" s="48" t="s">
        <v>38</v>
      </c>
      <c r="C30" s="31"/>
      <c r="D30" s="31"/>
      <c r="E30" s="31"/>
      <c r="F30" s="76"/>
      <c r="G30" s="21" t="s">
        <v>36</v>
      </c>
      <c r="H30" s="22">
        <v>15.3</v>
      </c>
      <c r="I30" s="75">
        <f>SUM(H30:H31)/2</f>
        <v>14.75</v>
      </c>
      <c r="J30" s="75">
        <v>0.25</v>
      </c>
      <c r="K30" s="75">
        <f>I30*J30</f>
        <v>3.6875</v>
      </c>
    </row>
    <row r="31" spans="1:11" ht="21" customHeight="1" thickBot="1">
      <c r="A31" s="74"/>
      <c r="B31" s="77"/>
      <c r="C31" s="78"/>
      <c r="D31" s="78"/>
      <c r="E31" s="78"/>
      <c r="F31" s="79"/>
      <c r="G31" s="24" t="s">
        <v>16</v>
      </c>
      <c r="H31" s="25">
        <v>14.2</v>
      </c>
      <c r="I31" s="47"/>
      <c r="J31" s="47"/>
      <c r="K31" s="47"/>
    </row>
    <row r="32" spans="1:11" ht="21" customHeight="1">
      <c r="A32" s="73" t="s">
        <v>3</v>
      </c>
      <c r="B32" s="48" t="s">
        <v>39</v>
      </c>
      <c r="C32" s="31"/>
      <c r="D32" s="31"/>
      <c r="E32" s="31"/>
      <c r="F32" s="76"/>
      <c r="G32" s="21" t="s">
        <v>36</v>
      </c>
      <c r="H32" s="22">
        <v>45.8</v>
      </c>
      <c r="I32" s="75">
        <f>SUM(H32:H33)/2</f>
        <v>46</v>
      </c>
      <c r="J32" s="75">
        <v>1</v>
      </c>
      <c r="K32" s="75">
        <f>I32*J32</f>
        <v>46</v>
      </c>
    </row>
    <row r="33" spans="1:13" ht="21" customHeight="1" thickBot="1">
      <c r="A33" s="74"/>
      <c r="B33" s="77"/>
      <c r="C33" s="78"/>
      <c r="D33" s="78"/>
      <c r="E33" s="78"/>
      <c r="F33" s="79"/>
      <c r="G33" s="24" t="s">
        <v>16</v>
      </c>
      <c r="H33" s="27">
        <v>46.2</v>
      </c>
      <c r="I33" s="47"/>
      <c r="J33" s="47"/>
      <c r="K33" s="47"/>
      <c r="M33" s="28"/>
    </row>
    <row r="34" spans="1:11" ht="21" customHeight="1">
      <c r="A34" s="73" t="s">
        <v>4</v>
      </c>
      <c r="B34" s="48" t="s">
        <v>40</v>
      </c>
      <c r="C34" s="31"/>
      <c r="D34" s="31"/>
      <c r="E34" s="31"/>
      <c r="F34" s="76"/>
      <c r="G34" s="21" t="s">
        <v>36</v>
      </c>
      <c r="H34" s="29">
        <v>20.2</v>
      </c>
      <c r="I34" s="75">
        <f>SUM(H34:H35)/2</f>
        <v>19.975</v>
      </c>
      <c r="J34" s="75">
        <v>1.5</v>
      </c>
      <c r="K34" s="75">
        <f>I34*J34</f>
        <v>29.962500000000002</v>
      </c>
    </row>
    <row r="35" spans="1:11" ht="21" customHeight="1" thickBot="1">
      <c r="A35" s="74"/>
      <c r="B35" s="77"/>
      <c r="C35" s="78"/>
      <c r="D35" s="78"/>
      <c r="E35" s="78"/>
      <c r="F35" s="79"/>
      <c r="G35" s="24" t="s">
        <v>16</v>
      </c>
      <c r="H35" s="54">
        <v>19.75</v>
      </c>
      <c r="I35" s="47"/>
      <c r="J35" s="47"/>
      <c r="K35" s="47"/>
    </row>
    <row r="36" spans="1:11" ht="21" customHeight="1">
      <c r="A36" s="73" t="s">
        <v>5</v>
      </c>
      <c r="B36" s="48" t="s">
        <v>41</v>
      </c>
      <c r="C36" s="31"/>
      <c r="D36" s="31"/>
      <c r="E36" s="31"/>
      <c r="F36" s="76"/>
      <c r="G36" s="21" t="s">
        <v>36</v>
      </c>
      <c r="H36" s="22">
        <v>21.7</v>
      </c>
      <c r="I36" s="75">
        <f>SUM(H36:H37)/2</f>
        <v>21.7</v>
      </c>
      <c r="J36" s="75">
        <v>1</v>
      </c>
      <c r="K36" s="75">
        <f>I36*J36</f>
        <v>21.7</v>
      </c>
    </row>
    <row r="37" spans="1:11" ht="21" customHeight="1" thickBot="1">
      <c r="A37" s="74"/>
      <c r="B37" s="77"/>
      <c r="C37" s="78"/>
      <c r="D37" s="78"/>
      <c r="E37" s="78"/>
      <c r="F37" s="79"/>
      <c r="G37" s="24" t="s">
        <v>16</v>
      </c>
      <c r="H37" s="27">
        <v>21.7</v>
      </c>
      <c r="I37" s="47"/>
      <c r="J37" s="47"/>
      <c r="K37" s="47"/>
    </row>
    <row r="38" spans="1:11" ht="21" customHeight="1">
      <c r="A38" s="73" t="s">
        <v>6</v>
      </c>
      <c r="B38" s="48" t="s">
        <v>42</v>
      </c>
      <c r="C38" s="31"/>
      <c r="D38" s="31"/>
      <c r="E38" s="31"/>
      <c r="F38" s="76"/>
      <c r="G38" s="21" t="s">
        <v>36</v>
      </c>
      <c r="H38" s="30">
        <v>13</v>
      </c>
      <c r="I38" s="23"/>
      <c r="J38" s="23">
        <v>1</v>
      </c>
      <c r="K38" s="32">
        <f>H38*J38</f>
        <v>13</v>
      </c>
    </row>
    <row r="39" spans="1:11" ht="21" customHeight="1" thickBot="1">
      <c r="A39" s="74"/>
      <c r="B39" s="77"/>
      <c r="C39" s="78"/>
      <c r="D39" s="78"/>
      <c r="E39" s="78"/>
      <c r="F39" s="79"/>
      <c r="G39" s="24" t="s">
        <v>16</v>
      </c>
      <c r="H39" s="33">
        <v>12.5</v>
      </c>
      <c r="I39" s="32"/>
      <c r="J39" s="34">
        <v>1</v>
      </c>
      <c r="K39" s="34">
        <f>H39*J39</f>
        <v>12.5</v>
      </c>
    </row>
    <row r="40" spans="1:11" ht="21" customHeight="1">
      <c r="A40" s="73" t="s">
        <v>7</v>
      </c>
      <c r="B40" s="48" t="s">
        <v>43</v>
      </c>
      <c r="C40" s="31"/>
      <c r="D40" s="31"/>
      <c r="E40" s="31"/>
      <c r="F40" s="76"/>
      <c r="G40" s="21" t="s">
        <v>36</v>
      </c>
      <c r="H40" s="30">
        <v>12</v>
      </c>
      <c r="I40" s="32"/>
      <c r="J40" s="23">
        <v>1</v>
      </c>
      <c r="K40" s="32">
        <f>H40*J40</f>
        <v>12</v>
      </c>
    </row>
    <row r="41" spans="1:11" ht="21" customHeight="1" thickBot="1">
      <c r="A41" s="74"/>
      <c r="B41" s="77"/>
      <c r="C41" s="78"/>
      <c r="D41" s="78"/>
      <c r="E41" s="78"/>
      <c r="F41" s="79"/>
      <c r="G41" s="24" t="s">
        <v>16</v>
      </c>
      <c r="H41" s="33">
        <v>11.6</v>
      </c>
      <c r="I41" s="26"/>
      <c r="J41" s="34">
        <v>1</v>
      </c>
      <c r="K41" s="34">
        <f>H41*J41</f>
        <v>11.6</v>
      </c>
    </row>
    <row r="42" spans="1:11" ht="21" customHeight="1">
      <c r="A42" s="73" t="s">
        <v>8</v>
      </c>
      <c r="B42" s="48" t="s">
        <v>44</v>
      </c>
      <c r="C42" s="31"/>
      <c r="D42" s="31"/>
      <c r="E42" s="31"/>
      <c r="F42" s="76"/>
      <c r="G42" s="82" t="s">
        <v>0</v>
      </c>
      <c r="H42" s="35">
        <v>4.68</v>
      </c>
      <c r="I42" s="80">
        <f>SUM(H42-H43)</f>
        <v>4.43</v>
      </c>
      <c r="J42" s="75">
        <v>2</v>
      </c>
      <c r="K42" s="75">
        <f>I42*J42</f>
        <v>8.86</v>
      </c>
    </row>
    <row r="43" spans="1:11" ht="21" customHeight="1" thickBot="1">
      <c r="A43" s="74"/>
      <c r="B43" s="77"/>
      <c r="C43" s="78"/>
      <c r="D43" s="78"/>
      <c r="E43" s="78"/>
      <c r="F43" s="79"/>
      <c r="G43" s="83"/>
      <c r="H43" s="36">
        <v>0.25</v>
      </c>
      <c r="I43" s="81"/>
      <c r="J43" s="47"/>
      <c r="K43" s="47"/>
    </row>
    <row r="44" spans="1:11" ht="20.25" customHeight="1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37"/>
    </row>
    <row r="45" spans="1:12" ht="21" customHeight="1" thickBot="1">
      <c r="A45" s="38" t="s">
        <v>9</v>
      </c>
      <c r="B45" s="65" t="s">
        <v>47</v>
      </c>
      <c r="C45" s="66"/>
      <c r="D45" s="66"/>
      <c r="E45" s="66"/>
      <c r="F45" s="66"/>
      <c r="G45" s="66"/>
      <c r="H45" s="71"/>
      <c r="I45" s="69" t="s">
        <v>25</v>
      </c>
      <c r="J45" s="70"/>
      <c r="K45" s="39">
        <v>1.5</v>
      </c>
      <c r="L45" s="2">
        <f>IF(K45&lt;0," error ! ",IF(K45&gt;2," error ! ",""))</f>
      </c>
    </row>
    <row r="46" spans="1:12" ht="21" customHeight="1" thickBot="1">
      <c r="A46" s="38" t="s">
        <v>10</v>
      </c>
      <c r="B46" s="65" t="s">
        <v>48</v>
      </c>
      <c r="C46" s="66"/>
      <c r="D46" s="66"/>
      <c r="E46" s="66"/>
      <c r="F46" s="66"/>
      <c r="G46" s="66"/>
      <c r="H46" s="71"/>
      <c r="I46" s="69" t="s">
        <v>24</v>
      </c>
      <c r="J46" s="70"/>
      <c r="K46" s="40">
        <v>5.5</v>
      </c>
      <c r="L46" s="2">
        <f>IF(K46&lt;0," error ! ",IF(K46&gt;6," error ! ",""))</f>
      </c>
    </row>
    <row r="47" spans="1:12" ht="21" customHeight="1" thickBot="1">
      <c r="A47" s="38" t="s">
        <v>11</v>
      </c>
      <c r="B47" s="65" t="s">
        <v>49</v>
      </c>
      <c r="C47" s="66"/>
      <c r="D47" s="66"/>
      <c r="E47" s="66"/>
      <c r="F47" s="66"/>
      <c r="G47" s="66"/>
      <c r="H47" s="71"/>
      <c r="I47" s="69" t="s">
        <v>26</v>
      </c>
      <c r="J47" s="70"/>
      <c r="K47" s="41">
        <v>4</v>
      </c>
      <c r="L47" s="2">
        <f>IF(K47&lt;0," error ! ",IF(K47&gt;5," error ! ",""))</f>
      </c>
    </row>
    <row r="48" spans="1:11" ht="21" customHeight="1" thickBo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42">
        <f>SUM(K28:K47)</f>
        <v>205.86</v>
      </c>
    </row>
    <row r="49" spans="1:11" ht="21.75" customHeight="1" thickBot="1">
      <c r="A49" s="43" t="s">
        <v>12</v>
      </c>
      <c r="B49" s="65" t="s">
        <v>53</v>
      </c>
      <c r="C49" s="66"/>
      <c r="D49" s="66"/>
      <c r="E49" s="44" t="s">
        <v>27</v>
      </c>
      <c r="F49" s="45">
        <v>66</v>
      </c>
      <c r="G49" s="55">
        <f>F49/I28</f>
        <v>0.9282700421940929</v>
      </c>
      <c r="H49" s="56"/>
      <c r="I49" s="69" t="s">
        <v>35</v>
      </c>
      <c r="J49" s="70"/>
      <c r="K49" s="1">
        <f>IF(G49&lt;0.6005,6,IF(G49&lt;0.6505,5,IF(G49&lt;0.7005,4,IF(G49&lt;0.7505,3,IF(G49&lt;0.8005,2,IF(G49&lt;0.8505,1,0))))))</f>
        <v>0</v>
      </c>
    </row>
    <row r="50" spans="1:12" ht="21.75" customHeight="1" thickBot="1">
      <c r="A50" s="43" t="s">
        <v>13</v>
      </c>
      <c r="B50" s="65" t="s">
        <v>54</v>
      </c>
      <c r="C50" s="66"/>
      <c r="D50" s="66"/>
      <c r="E50" s="66"/>
      <c r="F50" s="66"/>
      <c r="G50" s="66"/>
      <c r="H50" s="71"/>
      <c r="I50" s="69" t="s">
        <v>34</v>
      </c>
      <c r="J50" s="70"/>
      <c r="K50" s="39">
        <v>0</v>
      </c>
      <c r="L50" s="2">
        <f>IF(K50&lt;0," error ! ",IF(K50&gt;10," error ! ",""))</f>
      </c>
    </row>
    <row r="51" spans="1:12" ht="21" customHeight="1" thickBot="1">
      <c r="A51" s="43" t="s">
        <v>14</v>
      </c>
      <c r="B51" s="65" t="s">
        <v>50</v>
      </c>
      <c r="C51" s="66"/>
      <c r="D51" s="66"/>
      <c r="E51" s="66"/>
      <c r="F51" s="66"/>
      <c r="G51" s="66"/>
      <c r="H51" s="71"/>
      <c r="I51" s="69" t="s">
        <v>33</v>
      </c>
      <c r="J51" s="70"/>
      <c r="K51" s="39">
        <v>0</v>
      </c>
      <c r="L51" s="2">
        <f>IF(K51&lt;0," error ! ",IF(K51&gt;2," error ! ",""))</f>
      </c>
    </row>
    <row r="52" spans="1:12" ht="21" customHeight="1" thickBot="1">
      <c r="A52" s="46" t="s">
        <v>15</v>
      </c>
      <c r="B52" s="68" t="s">
        <v>51</v>
      </c>
      <c r="C52" s="68"/>
      <c r="D52" s="68"/>
      <c r="E52" s="68"/>
      <c r="F52" s="68"/>
      <c r="G52" s="68"/>
      <c r="H52" s="72"/>
      <c r="I52" s="69" t="s">
        <v>28</v>
      </c>
      <c r="J52" s="70"/>
      <c r="K52" s="40">
        <v>0</v>
      </c>
      <c r="L52" s="2">
        <f>IF(K52&lt;0," error ! ",IF(K52&gt;6," error ! ",""))</f>
      </c>
    </row>
    <row r="53" spans="1:11" ht="21" customHeight="1" thickBot="1">
      <c r="A53" s="67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42">
        <f>SUM(K49:K52)</f>
        <v>0</v>
      </c>
    </row>
    <row r="54" spans="1:11" ht="24" customHeight="1" thickBot="1">
      <c r="A54" s="62" t="s">
        <v>52</v>
      </c>
      <c r="B54" s="63"/>
      <c r="C54" s="63"/>
      <c r="D54" s="63"/>
      <c r="E54" s="63"/>
      <c r="F54" s="63"/>
      <c r="G54" s="63"/>
      <c r="H54" s="63"/>
      <c r="I54" s="63"/>
      <c r="J54" s="64"/>
      <c r="K54" s="49">
        <f>K48-K53</f>
        <v>205.86</v>
      </c>
    </row>
    <row r="55" spans="1:11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24" customHeight="1">
      <c r="A56" s="50"/>
      <c r="B56" s="58" t="s">
        <v>57</v>
      </c>
      <c r="C56" s="58"/>
      <c r="D56" s="60">
        <v>39164</v>
      </c>
      <c r="E56" s="60"/>
      <c r="F56" s="51"/>
      <c r="G56" s="51"/>
      <c r="H56" s="84" t="s">
        <v>56</v>
      </c>
      <c r="I56" s="84"/>
      <c r="J56" s="84"/>
      <c r="K56" s="52"/>
    </row>
    <row r="58" spans="3:8" ht="18" customHeight="1">
      <c r="C58" s="53"/>
      <c r="D58" s="53"/>
      <c r="G58" s="16"/>
      <c r="H58" s="53"/>
    </row>
    <row r="59" spans="2:10" ht="18" customHeight="1">
      <c r="B59" s="84" t="s">
        <v>29</v>
      </c>
      <c r="C59" s="84"/>
      <c r="D59" s="59" t="s">
        <v>60</v>
      </c>
      <c r="E59" s="59"/>
      <c r="H59" s="14"/>
      <c r="I59" s="14"/>
      <c r="J59" s="14"/>
    </row>
  </sheetData>
  <sheetProtection password="CF57" sheet="1" objects="1" scenarios="1"/>
  <mergeCells count="67">
    <mergeCell ref="G49:H49"/>
    <mergeCell ref="I14:K14"/>
    <mergeCell ref="B56:C56"/>
    <mergeCell ref="D59:E59"/>
    <mergeCell ref="D56:E56"/>
    <mergeCell ref="E15:H15"/>
    <mergeCell ref="E19:H19"/>
    <mergeCell ref="A54:J54"/>
    <mergeCell ref="A44:J44"/>
    <mergeCell ref="A53:J53"/>
    <mergeCell ref="I47:J47"/>
    <mergeCell ref="B45:H45"/>
    <mergeCell ref="B46:H46"/>
    <mergeCell ref="B47:H47"/>
    <mergeCell ref="I50:J50"/>
    <mergeCell ref="I51:J51"/>
    <mergeCell ref="I52:J52"/>
    <mergeCell ref="I49:J49"/>
    <mergeCell ref="B50:H50"/>
    <mergeCell ref="B51:H51"/>
    <mergeCell ref="B52:H52"/>
    <mergeCell ref="A38:A39"/>
    <mergeCell ref="A40:A41"/>
    <mergeCell ref="A42:A43"/>
    <mergeCell ref="A48:J48"/>
    <mergeCell ref="B49:D49"/>
    <mergeCell ref="I45:J45"/>
    <mergeCell ref="I46:J46"/>
    <mergeCell ref="K42:K43"/>
    <mergeCell ref="B38:F39"/>
    <mergeCell ref="B40:F41"/>
    <mergeCell ref="B42:F43"/>
    <mergeCell ref="J42:J43"/>
    <mergeCell ref="I42:I43"/>
    <mergeCell ref="G42:G43"/>
    <mergeCell ref="J36:J37"/>
    <mergeCell ref="K36:K37"/>
    <mergeCell ref="A30:A31"/>
    <mergeCell ref="A32:A33"/>
    <mergeCell ref="A34:A35"/>
    <mergeCell ref="A36:A37"/>
    <mergeCell ref="B30:F31"/>
    <mergeCell ref="B32:F33"/>
    <mergeCell ref="B34:F35"/>
    <mergeCell ref="B36:F37"/>
    <mergeCell ref="K32:K33"/>
    <mergeCell ref="I34:I35"/>
    <mergeCell ref="J34:J35"/>
    <mergeCell ref="K34:K35"/>
    <mergeCell ref="K28:K29"/>
    <mergeCell ref="I30:I31"/>
    <mergeCell ref="J30:J31"/>
    <mergeCell ref="K30:K31"/>
    <mergeCell ref="A28:A29"/>
    <mergeCell ref="B28:F29"/>
    <mergeCell ref="I28:I29"/>
    <mergeCell ref="J28:J29"/>
    <mergeCell ref="B59:C59"/>
    <mergeCell ref="H7:J7"/>
    <mergeCell ref="H9:J9"/>
    <mergeCell ref="J15:J17"/>
    <mergeCell ref="E22:F22"/>
    <mergeCell ref="H56:J56"/>
    <mergeCell ref="E17:H17"/>
    <mergeCell ref="I32:I33"/>
    <mergeCell ref="J32:J33"/>
    <mergeCell ref="I36:I37"/>
  </mergeCells>
  <printOptions horizontalCentered="1" verticalCentered="1"/>
  <pageMargins left="0.5905511811023623" right="0.5905511811023623" top="0" bottom="0.984251968503937" header="0" footer="0.5118110236220472"/>
  <pageSetup horizontalDpi="300" verticalDpi="3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8"/>
  <dimension ref="A5:M59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5.875" style="3" customWidth="1"/>
    <col min="2" max="2" width="12.25390625" style="3" customWidth="1"/>
    <col min="3" max="3" width="11.125" style="3" customWidth="1"/>
    <col min="4" max="4" width="10.00390625" style="3" customWidth="1"/>
    <col min="5" max="5" width="16.875" style="3" customWidth="1"/>
    <col min="6" max="6" width="16.75390625" style="3" customWidth="1"/>
    <col min="7" max="7" width="12.125" style="3" customWidth="1"/>
    <col min="8" max="8" width="9.625" style="3" customWidth="1"/>
    <col min="9" max="9" width="12.875" style="3" customWidth="1"/>
    <col min="10" max="10" width="8.375" style="3" customWidth="1"/>
    <col min="11" max="11" width="10.625" style="3" customWidth="1"/>
    <col min="12" max="12" width="6.25390625" style="3" customWidth="1"/>
    <col min="13" max="13" width="5.875" style="3" customWidth="1"/>
    <col min="14" max="16384" width="9.125" style="3" customWidth="1"/>
  </cols>
  <sheetData>
    <row r="1" ht="12.75"/>
    <row r="2" ht="12.75"/>
    <row r="3" ht="12.75"/>
    <row r="4" ht="12.75"/>
    <row r="5" ht="12.75">
      <c r="M5" s="4"/>
    </row>
    <row r="6" ht="12.75"/>
    <row r="7" spans="4:10" ht="23.25">
      <c r="D7" s="5"/>
      <c r="E7" s="6"/>
      <c r="F7" s="7"/>
      <c r="H7" s="85" t="s">
        <v>23</v>
      </c>
      <c r="I7" s="85"/>
      <c r="J7" s="85"/>
    </row>
    <row r="8" ht="9" customHeight="1"/>
    <row r="9" spans="3:13" ht="15" customHeight="1">
      <c r="C9" s="6"/>
      <c r="D9" s="8"/>
      <c r="E9" s="8"/>
      <c r="F9" s="8"/>
      <c r="G9" s="8"/>
      <c r="H9" s="86" t="s">
        <v>32</v>
      </c>
      <c r="I9" s="86"/>
      <c r="J9" s="86"/>
      <c r="K9" s="9"/>
      <c r="L9" s="9"/>
      <c r="M9" s="9"/>
    </row>
    <row r="10" spans="3:13" ht="16.5" customHeight="1">
      <c r="C10" s="6"/>
      <c r="D10" s="8"/>
      <c r="E10" s="8"/>
      <c r="F10" s="8"/>
      <c r="G10" s="8"/>
      <c r="H10" s="10"/>
      <c r="I10" s="11"/>
      <c r="J10" s="11"/>
      <c r="K10" s="9"/>
      <c r="L10" s="9"/>
      <c r="M10" s="9"/>
    </row>
    <row r="11" spans="3:13" ht="16.5" customHeight="1">
      <c r="C11" s="6"/>
      <c r="D11" s="8"/>
      <c r="E11" s="8"/>
      <c r="F11" s="8"/>
      <c r="G11" s="8"/>
      <c r="H11" s="10"/>
      <c r="I11" s="11"/>
      <c r="J11" s="11"/>
      <c r="K11" s="9"/>
      <c r="L11" s="9"/>
      <c r="M11" s="9"/>
    </row>
    <row r="12" spans="3:13" ht="16.5" customHeight="1">
      <c r="C12" s="6"/>
      <c r="D12" s="8"/>
      <c r="E12" s="8"/>
      <c r="F12" s="8"/>
      <c r="G12" s="8"/>
      <c r="H12" s="10"/>
      <c r="I12" s="11"/>
      <c r="J12" s="11"/>
      <c r="K12" s="9"/>
      <c r="L12" s="9"/>
      <c r="M12" s="9"/>
    </row>
    <row r="13" ht="16.5" customHeight="1">
      <c r="K13" s="12"/>
    </row>
    <row r="14" spans="8:11" ht="18" customHeight="1">
      <c r="H14" s="13"/>
      <c r="I14" s="57" t="s">
        <v>22</v>
      </c>
      <c r="J14" s="57"/>
      <c r="K14" s="57"/>
    </row>
    <row r="15" spans="2:10" ht="18" customHeight="1">
      <c r="B15" s="5" t="s">
        <v>30</v>
      </c>
      <c r="C15" s="5"/>
      <c r="D15" s="5"/>
      <c r="E15" s="61" t="s">
        <v>78</v>
      </c>
      <c r="F15" s="61"/>
      <c r="G15" s="61"/>
      <c r="H15" s="61"/>
      <c r="I15" s="16"/>
      <c r="J15" s="87" t="s">
        <v>72</v>
      </c>
    </row>
    <row r="16" spans="2:10" ht="18" customHeight="1">
      <c r="B16" s="5"/>
      <c r="C16" s="5"/>
      <c r="D16" s="5"/>
      <c r="E16" s="5"/>
      <c r="F16" s="5"/>
      <c r="G16" s="5"/>
      <c r="H16" s="16"/>
      <c r="I16" s="16"/>
      <c r="J16" s="87"/>
    </row>
    <row r="17" spans="2:10" ht="18" customHeight="1">
      <c r="B17" s="5" t="s">
        <v>31</v>
      </c>
      <c r="C17" s="5"/>
      <c r="D17" s="5"/>
      <c r="E17" s="61" t="s">
        <v>86</v>
      </c>
      <c r="F17" s="61"/>
      <c r="G17" s="61"/>
      <c r="H17" s="61"/>
      <c r="I17" s="16"/>
      <c r="J17" s="87"/>
    </row>
    <row r="18" spans="2:9" ht="18" customHeight="1">
      <c r="B18" s="5"/>
      <c r="C18" s="5"/>
      <c r="D18" s="5"/>
      <c r="E18" s="15"/>
      <c r="F18" s="15"/>
      <c r="G18" s="15"/>
      <c r="H18" s="17"/>
      <c r="I18" s="16"/>
    </row>
    <row r="19" spans="2:9" ht="18" customHeight="1">
      <c r="B19" s="5" t="s">
        <v>20</v>
      </c>
      <c r="C19" s="5"/>
      <c r="D19" s="5"/>
      <c r="E19" s="61" t="s">
        <v>71</v>
      </c>
      <c r="F19" s="61"/>
      <c r="G19" s="61"/>
      <c r="H19" s="61"/>
      <c r="I19" s="16"/>
    </row>
    <row r="20" spans="2:9" ht="18" customHeight="1">
      <c r="B20" s="5"/>
      <c r="C20" s="5"/>
      <c r="D20" s="5"/>
      <c r="E20" s="15"/>
      <c r="F20" s="15"/>
      <c r="G20" s="15"/>
      <c r="H20" s="17"/>
      <c r="I20" s="16"/>
    </row>
    <row r="21" spans="2:11" ht="18" customHeight="1" hidden="1">
      <c r="B21" s="5"/>
      <c r="C21" s="5"/>
      <c r="D21" s="5"/>
      <c r="E21" s="15"/>
      <c r="F21" s="15"/>
      <c r="G21" s="15"/>
      <c r="H21" s="15"/>
      <c r="I21" s="16"/>
      <c r="J21" s="5"/>
      <c r="K21" s="9"/>
    </row>
    <row r="22" spans="2:9" ht="18" customHeight="1">
      <c r="B22" s="5" t="s">
        <v>21</v>
      </c>
      <c r="C22" s="5"/>
      <c r="D22" s="5"/>
      <c r="E22" s="88">
        <v>39002</v>
      </c>
      <c r="F22" s="88"/>
      <c r="G22" s="17"/>
      <c r="H22" s="17"/>
      <c r="I22" s="16"/>
    </row>
    <row r="23" ht="13.5" thickBot="1"/>
    <row r="24" ht="12.75" hidden="1"/>
    <row r="25" ht="12.75" hidden="1">
      <c r="F25" s="12"/>
    </row>
    <row r="26" ht="12.75" customHeight="1" hidden="1" thickBot="1"/>
    <row r="27" spans="8:11" ht="22.5" customHeight="1" thickBot="1">
      <c r="H27" s="18" t="s">
        <v>19</v>
      </c>
      <c r="I27" s="19" t="s">
        <v>45</v>
      </c>
      <c r="J27" s="18" t="s">
        <v>17</v>
      </c>
      <c r="K27" s="20" t="s">
        <v>18</v>
      </c>
    </row>
    <row r="28" spans="1:11" ht="21" customHeight="1">
      <c r="A28" s="73" t="s">
        <v>1</v>
      </c>
      <c r="B28" s="48" t="s">
        <v>37</v>
      </c>
      <c r="C28" s="31"/>
      <c r="D28" s="31"/>
      <c r="E28" s="31"/>
      <c r="F28" s="76"/>
      <c r="G28" s="21" t="s">
        <v>36</v>
      </c>
      <c r="H28" s="22">
        <v>73.6</v>
      </c>
      <c r="I28" s="75">
        <f>SUM(H28:H29)/2</f>
        <v>72.15</v>
      </c>
      <c r="J28" s="75">
        <v>0.5</v>
      </c>
      <c r="K28" s="75">
        <f>I28*J28</f>
        <v>36.075</v>
      </c>
    </row>
    <row r="29" spans="1:11" ht="21" customHeight="1" thickBot="1">
      <c r="A29" s="74"/>
      <c r="B29" s="77"/>
      <c r="C29" s="78"/>
      <c r="D29" s="78"/>
      <c r="E29" s="78"/>
      <c r="F29" s="79"/>
      <c r="G29" s="24" t="s">
        <v>16</v>
      </c>
      <c r="H29" s="25">
        <v>70.7</v>
      </c>
      <c r="I29" s="47"/>
      <c r="J29" s="47"/>
      <c r="K29" s="47"/>
    </row>
    <row r="30" spans="1:11" ht="21" customHeight="1">
      <c r="A30" s="73" t="s">
        <v>2</v>
      </c>
      <c r="B30" s="48" t="s">
        <v>38</v>
      </c>
      <c r="C30" s="31"/>
      <c r="D30" s="31"/>
      <c r="E30" s="31"/>
      <c r="F30" s="76"/>
      <c r="G30" s="21" t="s">
        <v>36</v>
      </c>
      <c r="H30" s="22">
        <v>20.2</v>
      </c>
      <c r="I30" s="75">
        <f>SUM(H30:H31)/2</f>
        <v>21.9</v>
      </c>
      <c r="J30" s="75">
        <v>0.25</v>
      </c>
      <c r="K30" s="75">
        <f>I30*J30</f>
        <v>5.475</v>
      </c>
    </row>
    <row r="31" spans="1:11" ht="21" customHeight="1" thickBot="1">
      <c r="A31" s="74"/>
      <c r="B31" s="77"/>
      <c r="C31" s="78"/>
      <c r="D31" s="78"/>
      <c r="E31" s="78"/>
      <c r="F31" s="79"/>
      <c r="G31" s="24" t="s">
        <v>16</v>
      </c>
      <c r="H31" s="25">
        <v>23.6</v>
      </c>
      <c r="I31" s="47"/>
      <c r="J31" s="47"/>
      <c r="K31" s="47"/>
    </row>
    <row r="32" spans="1:11" ht="21" customHeight="1">
      <c r="A32" s="73" t="s">
        <v>3</v>
      </c>
      <c r="B32" s="48" t="s">
        <v>39</v>
      </c>
      <c r="C32" s="31"/>
      <c r="D32" s="31"/>
      <c r="E32" s="31"/>
      <c r="F32" s="76"/>
      <c r="G32" s="21" t="s">
        <v>36</v>
      </c>
      <c r="H32" s="22">
        <v>45.2</v>
      </c>
      <c r="I32" s="75">
        <f>SUM(H32:H33)/2</f>
        <v>44.150000000000006</v>
      </c>
      <c r="J32" s="75">
        <v>1</v>
      </c>
      <c r="K32" s="75">
        <f>I32*J32</f>
        <v>44.150000000000006</v>
      </c>
    </row>
    <row r="33" spans="1:13" ht="21" customHeight="1" thickBot="1">
      <c r="A33" s="74"/>
      <c r="B33" s="77"/>
      <c r="C33" s="78"/>
      <c r="D33" s="78"/>
      <c r="E33" s="78"/>
      <c r="F33" s="79"/>
      <c r="G33" s="24" t="s">
        <v>16</v>
      </c>
      <c r="H33" s="27">
        <v>43.1</v>
      </c>
      <c r="I33" s="47"/>
      <c r="J33" s="47"/>
      <c r="K33" s="47"/>
      <c r="M33" s="28"/>
    </row>
    <row r="34" spans="1:11" ht="21" customHeight="1">
      <c r="A34" s="73" t="s">
        <v>4</v>
      </c>
      <c r="B34" s="48" t="s">
        <v>40</v>
      </c>
      <c r="C34" s="31"/>
      <c r="D34" s="31"/>
      <c r="E34" s="31"/>
      <c r="F34" s="76"/>
      <c r="G34" s="21" t="s">
        <v>36</v>
      </c>
      <c r="H34" s="29">
        <v>17.4</v>
      </c>
      <c r="I34" s="75">
        <f>SUM(H34:H35)/2</f>
        <v>17.575</v>
      </c>
      <c r="J34" s="75">
        <v>1.5</v>
      </c>
      <c r="K34" s="75">
        <f>I34*J34</f>
        <v>26.362499999999997</v>
      </c>
    </row>
    <row r="35" spans="1:11" ht="21" customHeight="1" thickBot="1">
      <c r="A35" s="74"/>
      <c r="B35" s="77"/>
      <c r="C35" s="78"/>
      <c r="D35" s="78"/>
      <c r="E35" s="78"/>
      <c r="F35" s="79"/>
      <c r="G35" s="24" t="s">
        <v>16</v>
      </c>
      <c r="H35" s="27">
        <v>17.75</v>
      </c>
      <c r="I35" s="47"/>
      <c r="J35" s="47"/>
      <c r="K35" s="47"/>
    </row>
    <row r="36" spans="1:11" ht="21" customHeight="1">
      <c r="A36" s="73" t="s">
        <v>5</v>
      </c>
      <c r="B36" s="48" t="s">
        <v>41</v>
      </c>
      <c r="C36" s="31"/>
      <c r="D36" s="31"/>
      <c r="E36" s="31"/>
      <c r="F36" s="76"/>
      <c r="G36" s="21" t="s">
        <v>36</v>
      </c>
      <c r="H36" s="22">
        <v>21.7</v>
      </c>
      <c r="I36" s="75">
        <f>SUM(H36:H37)/2</f>
        <v>22</v>
      </c>
      <c r="J36" s="75">
        <v>1</v>
      </c>
      <c r="K36" s="75">
        <f>I36*J36</f>
        <v>22</v>
      </c>
    </row>
    <row r="37" spans="1:11" ht="21" customHeight="1" thickBot="1">
      <c r="A37" s="74"/>
      <c r="B37" s="77"/>
      <c r="C37" s="78"/>
      <c r="D37" s="78"/>
      <c r="E37" s="78"/>
      <c r="F37" s="79"/>
      <c r="G37" s="24" t="s">
        <v>16</v>
      </c>
      <c r="H37" s="27">
        <v>22.3</v>
      </c>
      <c r="I37" s="47"/>
      <c r="J37" s="47"/>
      <c r="K37" s="47"/>
    </row>
    <row r="38" spans="1:11" ht="21" customHeight="1">
      <c r="A38" s="73" t="s">
        <v>6</v>
      </c>
      <c r="B38" s="48" t="s">
        <v>42</v>
      </c>
      <c r="C38" s="31"/>
      <c r="D38" s="31"/>
      <c r="E38" s="31"/>
      <c r="F38" s="76"/>
      <c r="G38" s="21" t="s">
        <v>36</v>
      </c>
      <c r="H38" s="30">
        <v>14</v>
      </c>
      <c r="I38" s="23"/>
      <c r="J38" s="23">
        <v>1</v>
      </c>
      <c r="K38" s="32">
        <f>H38*J38</f>
        <v>14</v>
      </c>
    </row>
    <row r="39" spans="1:11" ht="21" customHeight="1" thickBot="1">
      <c r="A39" s="74"/>
      <c r="B39" s="77"/>
      <c r="C39" s="78"/>
      <c r="D39" s="78"/>
      <c r="E39" s="78"/>
      <c r="F39" s="79"/>
      <c r="G39" s="24" t="s">
        <v>16</v>
      </c>
      <c r="H39" s="33">
        <v>13.5</v>
      </c>
      <c r="I39" s="32"/>
      <c r="J39" s="34">
        <v>1</v>
      </c>
      <c r="K39" s="34">
        <f>H39*J39</f>
        <v>13.5</v>
      </c>
    </row>
    <row r="40" spans="1:11" ht="21" customHeight="1">
      <c r="A40" s="73" t="s">
        <v>7</v>
      </c>
      <c r="B40" s="48" t="s">
        <v>43</v>
      </c>
      <c r="C40" s="31"/>
      <c r="D40" s="31"/>
      <c r="E40" s="31"/>
      <c r="F40" s="76"/>
      <c r="G40" s="21" t="s">
        <v>36</v>
      </c>
      <c r="H40" s="30">
        <v>15.7</v>
      </c>
      <c r="I40" s="32"/>
      <c r="J40" s="23">
        <v>1</v>
      </c>
      <c r="K40" s="32">
        <f>H40*J40</f>
        <v>15.7</v>
      </c>
    </row>
    <row r="41" spans="1:11" ht="21" customHeight="1" thickBot="1">
      <c r="A41" s="74"/>
      <c r="B41" s="77"/>
      <c r="C41" s="78"/>
      <c r="D41" s="78"/>
      <c r="E41" s="78"/>
      <c r="F41" s="79"/>
      <c r="G41" s="24" t="s">
        <v>16</v>
      </c>
      <c r="H41" s="33">
        <v>16</v>
      </c>
      <c r="I41" s="26"/>
      <c r="J41" s="34">
        <v>1</v>
      </c>
      <c r="K41" s="34">
        <f>H41*J41</f>
        <v>16</v>
      </c>
    </row>
    <row r="42" spans="1:11" ht="21" customHeight="1">
      <c r="A42" s="73" t="s">
        <v>8</v>
      </c>
      <c r="B42" s="48" t="s">
        <v>44</v>
      </c>
      <c r="C42" s="31"/>
      <c r="D42" s="31"/>
      <c r="E42" s="31"/>
      <c r="F42" s="76"/>
      <c r="G42" s="82" t="s">
        <v>0</v>
      </c>
      <c r="H42" s="35">
        <v>5.55</v>
      </c>
      <c r="I42" s="80">
        <f>SUM(H42-H43)</f>
        <v>5.3</v>
      </c>
      <c r="J42" s="75">
        <v>2</v>
      </c>
      <c r="K42" s="75">
        <f>I42*J42</f>
        <v>10.6</v>
      </c>
    </row>
    <row r="43" spans="1:11" ht="21" customHeight="1" thickBot="1">
      <c r="A43" s="74"/>
      <c r="B43" s="77"/>
      <c r="C43" s="78"/>
      <c r="D43" s="78"/>
      <c r="E43" s="78"/>
      <c r="F43" s="79"/>
      <c r="G43" s="83"/>
      <c r="H43" s="36">
        <v>0.25</v>
      </c>
      <c r="I43" s="81"/>
      <c r="J43" s="47"/>
      <c r="K43" s="47"/>
    </row>
    <row r="44" spans="1:11" ht="20.25" customHeight="1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37"/>
    </row>
    <row r="45" spans="1:12" ht="21" customHeight="1" thickBot="1">
      <c r="A45" s="38" t="s">
        <v>9</v>
      </c>
      <c r="B45" s="65" t="s">
        <v>47</v>
      </c>
      <c r="C45" s="66"/>
      <c r="D45" s="66"/>
      <c r="E45" s="66"/>
      <c r="F45" s="66"/>
      <c r="G45" s="66"/>
      <c r="H45" s="71"/>
      <c r="I45" s="69" t="s">
        <v>25</v>
      </c>
      <c r="J45" s="70"/>
      <c r="K45" s="39">
        <v>1</v>
      </c>
      <c r="L45" s="2">
        <f>IF(K45&lt;0," error ! ",IF(K45&gt;2," error ! ",""))</f>
      </c>
    </row>
    <row r="46" spans="1:12" ht="21" customHeight="1" thickBot="1">
      <c r="A46" s="38" t="s">
        <v>10</v>
      </c>
      <c r="B46" s="65" t="s">
        <v>48</v>
      </c>
      <c r="C46" s="66"/>
      <c r="D46" s="66"/>
      <c r="E46" s="66"/>
      <c r="F46" s="66"/>
      <c r="G46" s="66"/>
      <c r="H46" s="71"/>
      <c r="I46" s="69" t="s">
        <v>24</v>
      </c>
      <c r="J46" s="70"/>
      <c r="K46" s="40">
        <v>2</v>
      </c>
      <c r="L46" s="2">
        <f>IF(K46&lt;0," error ! ",IF(K46&gt;6," error ! ",""))</f>
      </c>
    </row>
    <row r="47" spans="1:12" ht="21" customHeight="1" thickBot="1">
      <c r="A47" s="38" t="s">
        <v>11</v>
      </c>
      <c r="B47" s="65" t="s">
        <v>49</v>
      </c>
      <c r="C47" s="66"/>
      <c r="D47" s="66"/>
      <c r="E47" s="66"/>
      <c r="F47" s="66"/>
      <c r="G47" s="66"/>
      <c r="H47" s="71"/>
      <c r="I47" s="69" t="s">
        <v>26</v>
      </c>
      <c r="J47" s="70"/>
      <c r="K47" s="41">
        <v>5</v>
      </c>
      <c r="L47" s="2">
        <f>IF(K47&lt;0," error ! ",IF(K47&gt;5," error ! ",""))</f>
      </c>
    </row>
    <row r="48" spans="1:11" ht="21" customHeight="1" thickBo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42">
        <f>SUM(K28:K47)</f>
        <v>211.86249999999998</v>
      </c>
    </row>
    <row r="49" spans="1:11" ht="21.75" customHeight="1" thickBot="1">
      <c r="A49" s="43" t="s">
        <v>12</v>
      </c>
      <c r="B49" s="65" t="s">
        <v>53</v>
      </c>
      <c r="C49" s="66"/>
      <c r="D49" s="66"/>
      <c r="E49" s="44" t="s">
        <v>27</v>
      </c>
      <c r="F49" s="45">
        <v>63</v>
      </c>
      <c r="G49" s="55">
        <f>F49/I28</f>
        <v>0.8731808731808731</v>
      </c>
      <c r="H49" s="56"/>
      <c r="I49" s="69" t="s">
        <v>35</v>
      </c>
      <c r="J49" s="70"/>
      <c r="K49" s="1">
        <f>IF(G49&lt;0.6005,6,IF(G49&lt;0.6505,5,IF(G49&lt;0.7005,4,IF(G49&lt;0.7505,3,IF(G49&lt;0.8005,2,IF(G49&lt;0.8505,1,0))))))</f>
        <v>0</v>
      </c>
    </row>
    <row r="50" spans="1:12" ht="21.75" customHeight="1" thickBot="1">
      <c r="A50" s="43" t="s">
        <v>13</v>
      </c>
      <c r="B50" s="65" t="s">
        <v>54</v>
      </c>
      <c r="C50" s="66"/>
      <c r="D50" s="66"/>
      <c r="E50" s="66"/>
      <c r="F50" s="66"/>
      <c r="G50" s="66"/>
      <c r="H50" s="71"/>
      <c r="I50" s="69" t="s">
        <v>34</v>
      </c>
      <c r="J50" s="70"/>
      <c r="K50" s="39">
        <v>1</v>
      </c>
      <c r="L50" s="2">
        <f>IF(K50&lt;0," error ! ",IF(K50&gt;10," error ! ",""))</f>
      </c>
    </row>
    <row r="51" spans="1:12" ht="21" customHeight="1" thickBot="1">
      <c r="A51" s="43" t="s">
        <v>14</v>
      </c>
      <c r="B51" s="65" t="s">
        <v>50</v>
      </c>
      <c r="C51" s="66"/>
      <c r="D51" s="66"/>
      <c r="E51" s="66"/>
      <c r="F51" s="66"/>
      <c r="G51" s="66"/>
      <c r="H51" s="71"/>
      <c r="I51" s="69" t="s">
        <v>33</v>
      </c>
      <c r="J51" s="70"/>
      <c r="K51" s="39">
        <v>0</v>
      </c>
      <c r="L51" s="2">
        <f>IF(K51&lt;0," error ! ",IF(K51&gt;2," error ! ",""))</f>
      </c>
    </row>
    <row r="52" spans="1:12" ht="21" customHeight="1" thickBot="1">
      <c r="A52" s="46" t="s">
        <v>15</v>
      </c>
      <c r="B52" s="68" t="s">
        <v>51</v>
      </c>
      <c r="C52" s="68"/>
      <c r="D52" s="68"/>
      <c r="E52" s="68"/>
      <c r="F52" s="68"/>
      <c r="G52" s="68"/>
      <c r="H52" s="72"/>
      <c r="I52" s="69" t="s">
        <v>28</v>
      </c>
      <c r="J52" s="70"/>
      <c r="K52" s="40">
        <v>0</v>
      </c>
      <c r="L52" s="2">
        <f>IF(K52&lt;0," error ! ",IF(K52&gt;6," error ! ",""))</f>
      </c>
    </row>
    <row r="53" spans="1:11" ht="21" customHeight="1" thickBot="1">
      <c r="A53" s="67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42">
        <f>SUM(K49:K52)</f>
        <v>1</v>
      </c>
    </row>
    <row r="54" spans="1:11" ht="24" customHeight="1" thickBot="1">
      <c r="A54" s="62" t="s">
        <v>52</v>
      </c>
      <c r="B54" s="63"/>
      <c r="C54" s="63"/>
      <c r="D54" s="63"/>
      <c r="E54" s="63"/>
      <c r="F54" s="63"/>
      <c r="G54" s="63"/>
      <c r="H54" s="63"/>
      <c r="I54" s="63"/>
      <c r="J54" s="64"/>
      <c r="K54" s="49">
        <f>K48-K53</f>
        <v>210.86249999999998</v>
      </c>
    </row>
    <row r="55" spans="1:11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24" customHeight="1">
      <c r="A56" s="50"/>
      <c r="B56" s="58" t="s">
        <v>57</v>
      </c>
      <c r="C56" s="58"/>
      <c r="D56" s="60">
        <v>39164</v>
      </c>
      <c r="E56" s="60"/>
      <c r="F56" s="51"/>
      <c r="G56" s="51"/>
      <c r="H56" s="84" t="s">
        <v>56</v>
      </c>
      <c r="I56" s="84"/>
      <c r="J56" s="84"/>
      <c r="K56" s="52"/>
    </row>
    <row r="58" spans="3:8" ht="18" customHeight="1">
      <c r="C58" s="53"/>
      <c r="D58" s="53"/>
      <c r="G58" s="16"/>
      <c r="H58" s="53"/>
    </row>
    <row r="59" spans="2:10" ht="18" customHeight="1">
      <c r="B59" s="84" t="s">
        <v>29</v>
      </c>
      <c r="C59" s="84"/>
      <c r="D59" s="59" t="s">
        <v>60</v>
      </c>
      <c r="E59" s="59"/>
      <c r="H59" s="14"/>
      <c r="I59" s="14"/>
      <c r="J59" s="14"/>
    </row>
  </sheetData>
  <sheetProtection password="CF57" sheet="1" objects="1" scenarios="1"/>
  <mergeCells count="67">
    <mergeCell ref="B59:C59"/>
    <mergeCell ref="H7:J7"/>
    <mergeCell ref="H9:J9"/>
    <mergeCell ref="J15:J17"/>
    <mergeCell ref="E22:F22"/>
    <mergeCell ref="H56:J56"/>
    <mergeCell ref="E17:H17"/>
    <mergeCell ref="I32:I33"/>
    <mergeCell ref="J32:J33"/>
    <mergeCell ref="I36:I37"/>
    <mergeCell ref="A28:A29"/>
    <mergeCell ref="B28:F29"/>
    <mergeCell ref="I28:I29"/>
    <mergeCell ref="J28:J29"/>
    <mergeCell ref="K28:K29"/>
    <mergeCell ref="I30:I31"/>
    <mergeCell ref="J30:J31"/>
    <mergeCell ref="K30:K31"/>
    <mergeCell ref="K32:K33"/>
    <mergeCell ref="I34:I35"/>
    <mergeCell ref="J34:J35"/>
    <mergeCell ref="K34:K35"/>
    <mergeCell ref="J36:J37"/>
    <mergeCell ref="K36:K37"/>
    <mergeCell ref="A30:A31"/>
    <mergeCell ref="A32:A33"/>
    <mergeCell ref="A34:A35"/>
    <mergeCell ref="A36:A37"/>
    <mergeCell ref="B30:F31"/>
    <mergeCell ref="B32:F33"/>
    <mergeCell ref="B34:F35"/>
    <mergeCell ref="B36:F37"/>
    <mergeCell ref="K42:K43"/>
    <mergeCell ref="B38:F39"/>
    <mergeCell ref="B40:F41"/>
    <mergeCell ref="B42:F43"/>
    <mergeCell ref="J42:J43"/>
    <mergeCell ref="I42:I43"/>
    <mergeCell ref="G42:G43"/>
    <mergeCell ref="B50:H50"/>
    <mergeCell ref="B51:H51"/>
    <mergeCell ref="B52:H52"/>
    <mergeCell ref="A38:A39"/>
    <mergeCell ref="A40:A41"/>
    <mergeCell ref="A42:A43"/>
    <mergeCell ref="A48:J48"/>
    <mergeCell ref="B49:D49"/>
    <mergeCell ref="I45:J45"/>
    <mergeCell ref="I46:J46"/>
    <mergeCell ref="I50:J50"/>
    <mergeCell ref="I51:J51"/>
    <mergeCell ref="I52:J52"/>
    <mergeCell ref="I49:J49"/>
    <mergeCell ref="I47:J47"/>
    <mergeCell ref="B45:H45"/>
    <mergeCell ref="B46:H46"/>
    <mergeCell ref="B47:H47"/>
    <mergeCell ref="G49:H49"/>
    <mergeCell ref="I14:K14"/>
    <mergeCell ref="B56:C56"/>
    <mergeCell ref="D59:E59"/>
    <mergeCell ref="D56:E56"/>
    <mergeCell ref="E15:H15"/>
    <mergeCell ref="E19:H19"/>
    <mergeCell ref="A54:J54"/>
    <mergeCell ref="A44:J44"/>
    <mergeCell ref="A53:J53"/>
  </mergeCells>
  <printOptions horizontalCentered="1" verticalCentered="1"/>
  <pageMargins left="0.5905511811023623" right="0.5905511811023623" top="0" bottom="0.984251968503937" header="0" footer="0.5118110236220472"/>
  <pageSetup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7"/>
  <dimension ref="A5:M59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5.875" style="3" customWidth="1"/>
    <col min="2" max="2" width="12.25390625" style="3" customWidth="1"/>
    <col min="3" max="3" width="11.125" style="3" customWidth="1"/>
    <col min="4" max="4" width="10.00390625" style="3" customWidth="1"/>
    <col min="5" max="5" width="16.875" style="3" customWidth="1"/>
    <col min="6" max="6" width="16.75390625" style="3" customWidth="1"/>
    <col min="7" max="7" width="12.125" style="3" customWidth="1"/>
    <col min="8" max="8" width="9.625" style="3" customWidth="1"/>
    <col min="9" max="9" width="12.875" style="3" customWidth="1"/>
    <col min="10" max="10" width="8.375" style="3" customWidth="1"/>
    <col min="11" max="11" width="10.625" style="3" customWidth="1"/>
    <col min="12" max="12" width="6.25390625" style="3" customWidth="1"/>
    <col min="13" max="13" width="5.875" style="3" customWidth="1"/>
    <col min="14" max="16384" width="9.125" style="3" customWidth="1"/>
  </cols>
  <sheetData>
    <row r="1" ht="12.75"/>
    <row r="2" ht="12.75"/>
    <row r="3" ht="12.75"/>
    <row r="4" ht="12.75"/>
    <row r="5" ht="12.75">
      <c r="M5" s="4"/>
    </row>
    <row r="6" ht="12.75"/>
    <row r="7" spans="4:10" ht="23.25">
      <c r="D7" s="5"/>
      <c r="E7" s="6"/>
      <c r="F7" s="7"/>
      <c r="H7" s="85" t="s">
        <v>23</v>
      </c>
      <c r="I7" s="85"/>
      <c r="J7" s="85"/>
    </row>
    <row r="8" ht="9" customHeight="1"/>
    <row r="9" spans="3:13" ht="15" customHeight="1">
      <c r="C9" s="6"/>
      <c r="D9" s="8"/>
      <c r="E9" s="8"/>
      <c r="F9" s="8"/>
      <c r="G9" s="8"/>
      <c r="H9" s="86" t="s">
        <v>32</v>
      </c>
      <c r="I9" s="86"/>
      <c r="J9" s="86"/>
      <c r="K9" s="9"/>
      <c r="L9" s="9"/>
      <c r="M9" s="9"/>
    </row>
    <row r="10" spans="3:13" ht="16.5" customHeight="1">
      <c r="C10" s="6"/>
      <c r="D10" s="8"/>
      <c r="E10" s="8"/>
      <c r="F10" s="8"/>
      <c r="G10" s="8"/>
      <c r="H10" s="10"/>
      <c r="I10" s="11"/>
      <c r="J10" s="11"/>
      <c r="K10" s="9"/>
      <c r="L10" s="9"/>
      <c r="M10" s="9"/>
    </row>
    <row r="11" spans="3:13" ht="16.5" customHeight="1">
      <c r="C11" s="6"/>
      <c r="D11" s="8"/>
      <c r="E11" s="8"/>
      <c r="F11" s="8"/>
      <c r="G11" s="8"/>
      <c r="H11" s="10"/>
      <c r="I11" s="11"/>
      <c r="J11" s="11"/>
      <c r="K11" s="9"/>
      <c r="L11" s="9"/>
      <c r="M11" s="9"/>
    </row>
    <row r="12" spans="3:13" ht="16.5" customHeight="1">
      <c r="C12" s="6"/>
      <c r="D12" s="8"/>
      <c r="E12" s="8"/>
      <c r="F12" s="8"/>
      <c r="G12" s="8"/>
      <c r="H12" s="10"/>
      <c r="I12" s="11"/>
      <c r="J12" s="11"/>
      <c r="K12" s="9"/>
      <c r="L12" s="9"/>
      <c r="M12" s="9"/>
    </row>
    <row r="13" ht="16.5" customHeight="1">
      <c r="K13" s="12"/>
    </row>
    <row r="14" spans="8:11" ht="18" customHeight="1">
      <c r="H14" s="13"/>
      <c r="I14" s="57" t="s">
        <v>22</v>
      </c>
      <c r="J14" s="57"/>
      <c r="K14" s="57"/>
    </row>
    <row r="15" spans="2:10" ht="18" customHeight="1">
      <c r="B15" s="5" t="s">
        <v>30</v>
      </c>
      <c r="C15" s="5"/>
      <c r="D15" s="5"/>
      <c r="E15" s="61" t="s">
        <v>78</v>
      </c>
      <c r="F15" s="61"/>
      <c r="G15" s="61"/>
      <c r="H15" s="61"/>
      <c r="I15" s="16"/>
      <c r="J15" s="87" t="s">
        <v>70</v>
      </c>
    </row>
    <row r="16" spans="2:10" ht="18" customHeight="1">
      <c r="B16" s="5"/>
      <c r="C16" s="5"/>
      <c r="D16" s="5"/>
      <c r="E16" s="5"/>
      <c r="F16" s="5"/>
      <c r="G16" s="5"/>
      <c r="H16" s="16"/>
      <c r="I16" s="16"/>
      <c r="J16" s="87"/>
    </row>
    <row r="17" spans="2:10" ht="18" customHeight="1">
      <c r="B17" s="5" t="s">
        <v>31</v>
      </c>
      <c r="C17" s="5"/>
      <c r="D17" s="5"/>
      <c r="E17" s="61" t="s">
        <v>86</v>
      </c>
      <c r="F17" s="61"/>
      <c r="G17" s="61"/>
      <c r="H17" s="61"/>
      <c r="I17" s="16"/>
      <c r="J17" s="87"/>
    </row>
    <row r="18" spans="2:9" ht="18" customHeight="1">
      <c r="B18" s="5"/>
      <c r="C18" s="5"/>
      <c r="D18" s="5"/>
      <c r="E18" s="15"/>
      <c r="F18" s="15"/>
      <c r="G18" s="15"/>
      <c r="H18" s="17"/>
      <c r="I18" s="16"/>
    </row>
    <row r="19" spans="2:9" ht="18" customHeight="1">
      <c r="B19" s="5" t="s">
        <v>20</v>
      </c>
      <c r="C19" s="5"/>
      <c r="D19" s="5"/>
      <c r="E19" s="61" t="s">
        <v>71</v>
      </c>
      <c r="F19" s="61"/>
      <c r="G19" s="61"/>
      <c r="H19" s="61"/>
      <c r="I19" s="16"/>
    </row>
    <row r="20" spans="2:9" ht="18" customHeight="1">
      <c r="B20" s="5"/>
      <c r="C20" s="5"/>
      <c r="D20" s="5"/>
      <c r="E20" s="15"/>
      <c r="F20" s="15"/>
      <c r="G20" s="15"/>
      <c r="H20" s="17"/>
      <c r="I20" s="16"/>
    </row>
    <row r="21" spans="2:11" ht="18" customHeight="1" hidden="1">
      <c r="B21" s="5"/>
      <c r="C21" s="5"/>
      <c r="D21" s="5"/>
      <c r="E21" s="15"/>
      <c r="F21" s="15"/>
      <c r="G21" s="15"/>
      <c r="H21" s="15"/>
      <c r="I21" s="16"/>
      <c r="J21" s="5"/>
      <c r="K21" s="9"/>
    </row>
    <row r="22" spans="2:9" ht="18" customHeight="1">
      <c r="B22" s="5" t="s">
        <v>21</v>
      </c>
      <c r="C22" s="5"/>
      <c r="D22" s="5"/>
      <c r="E22" s="88">
        <v>39036</v>
      </c>
      <c r="F22" s="88"/>
      <c r="G22" s="17"/>
      <c r="H22" s="17"/>
      <c r="I22" s="16"/>
    </row>
    <row r="23" ht="13.5" thickBot="1"/>
    <row r="24" ht="12.75" hidden="1"/>
    <row r="25" ht="12.75" hidden="1">
      <c r="F25" s="12"/>
    </row>
    <row r="26" ht="12.75" customHeight="1" hidden="1" thickBot="1"/>
    <row r="27" spans="8:11" ht="22.5" customHeight="1" thickBot="1">
      <c r="H27" s="18" t="s">
        <v>19</v>
      </c>
      <c r="I27" s="19" t="s">
        <v>45</v>
      </c>
      <c r="J27" s="18" t="s">
        <v>17</v>
      </c>
      <c r="K27" s="20" t="s">
        <v>18</v>
      </c>
    </row>
    <row r="28" spans="1:11" ht="21" customHeight="1">
      <c r="A28" s="73" t="s">
        <v>1</v>
      </c>
      <c r="B28" s="48" t="s">
        <v>37</v>
      </c>
      <c r="C28" s="31"/>
      <c r="D28" s="31"/>
      <c r="E28" s="31"/>
      <c r="F28" s="76"/>
      <c r="G28" s="21" t="s">
        <v>36</v>
      </c>
      <c r="H28" s="22">
        <v>72</v>
      </c>
      <c r="I28" s="75">
        <f>SUM(H28:H29)/2</f>
        <v>73</v>
      </c>
      <c r="J28" s="75">
        <v>0.5</v>
      </c>
      <c r="K28" s="75">
        <f>I28*J28</f>
        <v>36.5</v>
      </c>
    </row>
    <row r="29" spans="1:11" ht="21" customHeight="1" thickBot="1">
      <c r="A29" s="74"/>
      <c r="B29" s="77"/>
      <c r="C29" s="78"/>
      <c r="D29" s="78"/>
      <c r="E29" s="78"/>
      <c r="F29" s="79"/>
      <c r="G29" s="24" t="s">
        <v>16</v>
      </c>
      <c r="H29" s="25">
        <v>74</v>
      </c>
      <c r="I29" s="47"/>
      <c r="J29" s="47"/>
      <c r="K29" s="47"/>
    </row>
    <row r="30" spans="1:11" ht="21" customHeight="1">
      <c r="A30" s="73" t="s">
        <v>2</v>
      </c>
      <c r="B30" s="48" t="s">
        <v>38</v>
      </c>
      <c r="C30" s="31"/>
      <c r="D30" s="31"/>
      <c r="E30" s="31"/>
      <c r="F30" s="76"/>
      <c r="G30" s="21" t="s">
        <v>36</v>
      </c>
      <c r="H30" s="22">
        <v>17</v>
      </c>
      <c r="I30" s="75">
        <f>SUM(H30:H31)/2</f>
        <v>19.1</v>
      </c>
      <c r="J30" s="75">
        <v>0.25</v>
      </c>
      <c r="K30" s="75">
        <f>I30*J30</f>
        <v>4.775</v>
      </c>
    </row>
    <row r="31" spans="1:11" ht="21" customHeight="1" thickBot="1">
      <c r="A31" s="74"/>
      <c r="B31" s="77"/>
      <c r="C31" s="78"/>
      <c r="D31" s="78"/>
      <c r="E31" s="78"/>
      <c r="F31" s="79"/>
      <c r="G31" s="24" t="s">
        <v>16</v>
      </c>
      <c r="H31" s="25">
        <v>21.2</v>
      </c>
      <c r="I31" s="47"/>
      <c r="J31" s="47"/>
      <c r="K31" s="47"/>
    </row>
    <row r="32" spans="1:11" ht="21" customHeight="1">
      <c r="A32" s="73" t="s">
        <v>3</v>
      </c>
      <c r="B32" s="48" t="s">
        <v>39</v>
      </c>
      <c r="C32" s="31"/>
      <c r="D32" s="31"/>
      <c r="E32" s="31"/>
      <c r="F32" s="76"/>
      <c r="G32" s="21" t="s">
        <v>36</v>
      </c>
      <c r="H32" s="22">
        <v>49.5</v>
      </c>
      <c r="I32" s="75">
        <f>SUM(H32:H33)/2</f>
        <v>50.2</v>
      </c>
      <c r="J32" s="75">
        <v>1</v>
      </c>
      <c r="K32" s="75">
        <f>I32*J32</f>
        <v>50.2</v>
      </c>
    </row>
    <row r="33" spans="1:13" ht="21" customHeight="1" thickBot="1">
      <c r="A33" s="74"/>
      <c r="B33" s="77"/>
      <c r="C33" s="78"/>
      <c r="D33" s="78"/>
      <c r="E33" s="78"/>
      <c r="F33" s="79"/>
      <c r="G33" s="24" t="s">
        <v>16</v>
      </c>
      <c r="H33" s="27">
        <v>50.9</v>
      </c>
      <c r="I33" s="47"/>
      <c r="J33" s="47"/>
      <c r="K33" s="47"/>
      <c r="M33" s="28"/>
    </row>
    <row r="34" spans="1:11" ht="21" customHeight="1">
      <c r="A34" s="73" t="s">
        <v>4</v>
      </c>
      <c r="B34" s="48" t="s">
        <v>40</v>
      </c>
      <c r="C34" s="31"/>
      <c r="D34" s="31"/>
      <c r="E34" s="31"/>
      <c r="F34" s="76"/>
      <c r="G34" s="21" t="s">
        <v>36</v>
      </c>
      <c r="H34" s="29">
        <v>17.55</v>
      </c>
      <c r="I34" s="75">
        <f>SUM(H34:H35)/2</f>
        <v>16.725</v>
      </c>
      <c r="J34" s="75">
        <v>1.5</v>
      </c>
      <c r="K34" s="75">
        <f>I34*J34</f>
        <v>25.087500000000002</v>
      </c>
    </row>
    <row r="35" spans="1:11" ht="21" customHeight="1" thickBot="1">
      <c r="A35" s="74"/>
      <c r="B35" s="77"/>
      <c r="C35" s="78"/>
      <c r="D35" s="78"/>
      <c r="E35" s="78"/>
      <c r="F35" s="79"/>
      <c r="G35" s="24" t="s">
        <v>16</v>
      </c>
      <c r="H35" s="27">
        <v>15.9</v>
      </c>
      <c r="I35" s="47"/>
      <c r="J35" s="47"/>
      <c r="K35" s="47"/>
    </row>
    <row r="36" spans="1:11" ht="21" customHeight="1">
      <c r="A36" s="73" t="s">
        <v>5</v>
      </c>
      <c r="B36" s="48" t="s">
        <v>41</v>
      </c>
      <c r="C36" s="31"/>
      <c r="D36" s="31"/>
      <c r="E36" s="31"/>
      <c r="F36" s="76"/>
      <c r="G36" s="21" t="s">
        <v>36</v>
      </c>
      <c r="H36" s="22">
        <v>21</v>
      </c>
      <c r="I36" s="75">
        <f>SUM(H36:H37)/2</f>
        <v>21.35</v>
      </c>
      <c r="J36" s="75">
        <v>1</v>
      </c>
      <c r="K36" s="75">
        <f>I36*J36</f>
        <v>21.35</v>
      </c>
    </row>
    <row r="37" spans="1:11" ht="21" customHeight="1" thickBot="1">
      <c r="A37" s="74"/>
      <c r="B37" s="77"/>
      <c r="C37" s="78"/>
      <c r="D37" s="78"/>
      <c r="E37" s="78"/>
      <c r="F37" s="79"/>
      <c r="G37" s="24" t="s">
        <v>16</v>
      </c>
      <c r="H37" s="27">
        <v>21.7</v>
      </c>
      <c r="I37" s="47"/>
      <c r="J37" s="47"/>
      <c r="K37" s="47"/>
    </row>
    <row r="38" spans="1:11" ht="21" customHeight="1">
      <c r="A38" s="73" t="s">
        <v>6</v>
      </c>
      <c r="B38" s="48" t="s">
        <v>42</v>
      </c>
      <c r="C38" s="31"/>
      <c r="D38" s="31"/>
      <c r="E38" s="31"/>
      <c r="F38" s="76"/>
      <c r="G38" s="21" t="s">
        <v>36</v>
      </c>
      <c r="H38" s="30">
        <v>14.1</v>
      </c>
      <c r="I38" s="23"/>
      <c r="J38" s="23">
        <v>1</v>
      </c>
      <c r="K38" s="32">
        <f>H38*J38</f>
        <v>14.1</v>
      </c>
    </row>
    <row r="39" spans="1:11" ht="21" customHeight="1" thickBot="1">
      <c r="A39" s="74"/>
      <c r="B39" s="77"/>
      <c r="C39" s="78"/>
      <c r="D39" s="78"/>
      <c r="E39" s="78"/>
      <c r="F39" s="79"/>
      <c r="G39" s="24" t="s">
        <v>16</v>
      </c>
      <c r="H39" s="33">
        <v>14.2</v>
      </c>
      <c r="I39" s="32"/>
      <c r="J39" s="34">
        <v>1</v>
      </c>
      <c r="K39" s="34">
        <f>H39*J39</f>
        <v>14.2</v>
      </c>
    </row>
    <row r="40" spans="1:11" ht="21" customHeight="1">
      <c r="A40" s="73" t="s">
        <v>7</v>
      </c>
      <c r="B40" s="48" t="s">
        <v>43</v>
      </c>
      <c r="C40" s="31"/>
      <c r="D40" s="31"/>
      <c r="E40" s="31"/>
      <c r="F40" s="76"/>
      <c r="G40" s="21" t="s">
        <v>36</v>
      </c>
      <c r="H40" s="30">
        <v>17.6</v>
      </c>
      <c r="I40" s="32"/>
      <c r="J40" s="23">
        <v>1</v>
      </c>
      <c r="K40" s="32">
        <f>H40*J40</f>
        <v>17.6</v>
      </c>
    </row>
    <row r="41" spans="1:11" ht="21" customHeight="1" thickBot="1">
      <c r="A41" s="74"/>
      <c r="B41" s="77"/>
      <c r="C41" s="78"/>
      <c r="D41" s="78"/>
      <c r="E41" s="78"/>
      <c r="F41" s="79"/>
      <c r="G41" s="24" t="s">
        <v>16</v>
      </c>
      <c r="H41" s="33">
        <v>15.6</v>
      </c>
      <c r="I41" s="26"/>
      <c r="J41" s="34">
        <v>1</v>
      </c>
      <c r="K41" s="34">
        <f>H41*J41</f>
        <v>15.6</v>
      </c>
    </row>
    <row r="42" spans="1:11" ht="21" customHeight="1">
      <c r="A42" s="73" t="s">
        <v>8</v>
      </c>
      <c r="B42" s="48" t="s">
        <v>44</v>
      </c>
      <c r="C42" s="31"/>
      <c r="D42" s="31"/>
      <c r="E42" s="31"/>
      <c r="F42" s="76"/>
      <c r="G42" s="82" t="s">
        <v>0</v>
      </c>
      <c r="H42" s="35">
        <v>5.05</v>
      </c>
      <c r="I42" s="80">
        <f>SUM(H42-H43)</f>
        <v>4.8</v>
      </c>
      <c r="J42" s="75">
        <v>2</v>
      </c>
      <c r="K42" s="75">
        <f>I42*J42</f>
        <v>9.6</v>
      </c>
    </row>
    <row r="43" spans="1:11" ht="21" customHeight="1" thickBot="1">
      <c r="A43" s="74"/>
      <c r="B43" s="77"/>
      <c r="C43" s="78"/>
      <c r="D43" s="78"/>
      <c r="E43" s="78"/>
      <c r="F43" s="79"/>
      <c r="G43" s="83"/>
      <c r="H43" s="36">
        <v>0.25</v>
      </c>
      <c r="I43" s="81"/>
      <c r="J43" s="47"/>
      <c r="K43" s="47"/>
    </row>
    <row r="44" spans="1:11" ht="20.25" customHeight="1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37"/>
    </row>
    <row r="45" spans="1:12" ht="21" customHeight="1" thickBot="1">
      <c r="A45" s="38" t="s">
        <v>9</v>
      </c>
      <c r="B45" s="65" t="s">
        <v>47</v>
      </c>
      <c r="C45" s="66"/>
      <c r="D45" s="66"/>
      <c r="E45" s="66"/>
      <c r="F45" s="66"/>
      <c r="G45" s="66"/>
      <c r="H45" s="71"/>
      <c r="I45" s="69" t="s">
        <v>25</v>
      </c>
      <c r="J45" s="70"/>
      <c r="K45" s="39">
        <v>1.5</v>
      </c>
      <c r="L45" s="2">
        <f>IF(K45&lt;0," error ! ",IF(K45&gt;2," error ! ",""))</f>
      </c>
    </row>
    <row r="46" spans="1:12" ht="21" customHeight="1" thickBot="1">
      <c r="A46" s="38" t="s">
        <v>10</v>
      </c>
      <c r="B46" s="65" t="s">
        <v>48</v>
      </c>
      <c r="C46" s="66"/>
      <c r="D46" s="66"/>
      <c r="E46" s="66"/>
      <c r="F46" s="66"/>
      <c r="G46" s="66"/>
      <c r="H46" s="71"/>
      <c r="I46" s="69" t="s">
        <v>24</v>
      </c>
      <c r="J46" s="70"/>
      <c r="K46" s="40">
        <v>6</v>
      </c>
      <c r="L46" s="2">
        <f>IF(K46&lt;0," error ! ",IF(K46&gt;6," error ! ",""))</f>
      </c>
    </row>
    <row r="47" spans="1:12" ht="21" customHeight="1" thickBot="1">
      <c r="A47" s="38" t="s">
        <v>11</v>
      </c>
      <c r="B47" s="65" t="s">
        <v>49</v>
      </c>
      <c r="C47" s="66"/>
      <c r="D47" s="66"/>
      <c r="E47" s="66"/>
      <c r="F47" s="66"/>
      <c r="G47" s="66"/>
      <c r="H47" s="71"/>
      <c r="I47" s="69" t="s">
        <v>26</v>
      </c>
      <c r="J47" s="70"/>
      <c r="K47" s="41">
        <v>4.5</v>
      </c>
      <c r="L47" s="2">
        <f>IF(K47&lt;0," error ! ",IF(K47&gt;5," error ! ",""))</f>
      </c>
    </row>
    <row r="48" spans="1:11" ht="21" customHeight="1" thickBo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42">
        <f>SUM(K28:K47)</f>
        <v>221.01249999999996</v>
      </c>
    </row>
    <row r="49" spans="1:11" ht="21.75" customHeight="1" thickBot="1">
      <c r="A49" s="43" t="s">
        <v>12</v>
      </c>
      <c r="B49" s="65" t="s">
        <v>53</v>
      </c>
      <c r="C49" s="66"/>
      <c r="D49" s="66"/>
      <c r="E49" s="44" t="s">
        <v>27</v>
      </c>
      <c r="F49" s="45">
        <v>56.8</v>
      </c>
      <c r="G49" s="55">
        <f>F49/I28</f>
        <v>0.7780821917808218</v>
      </c>
      <c r="H49" s="56"/>
      <c r="I49" s="69" t="s">
        <v>35</v>
      </c>
      <c r="J49" s="70"/>
      <c r="K49" s="1">
        <f>IF(G49&lt;0.6005,6,IF(G49&lt;0.6505,5,IF(G49&lt;0.7005,4,IF(G49&lt;0.7505,3,IF(G49&lt;0.8005,2,IF(G49&lt;0.8505,1,0))))))</f>
        <v>2</v>
      </c>
    </row>
    <row r="50" spans="1:12" ht="21.75" customHeight="1" thickBot="1">
      <c r="A50" s="43" t="s">
        <v>13</v>
      </c>
      <c r="B50" s="65" t="s">
        <v>54</v>
      </c>
      <c r="C50" s="66"/>
      <c r="D50" s="66"/>
      <c r="E50" s="66"/>
      <c r="F50" s="66"/>
      <c r="G50" s="66"/>
      <c r="H50" s="71"/>
      <c r="I50" s="69" t="s">
        <v>34</v>
      </c>
      <c r="J50" s="70"/>
      <c r="K50" s="39">
        <v>0</v>
      </c>
      <c r="L50" s="2">
        <f>IF(K50&lt;0," error ! ",IF(K50&gt;10," error ! ",""))</f>
      </c>
    </row>
    <row r="51" spans="1:12" ht="21" customHeight="1" thickBot="1">
      <c r="A51" s="43" t="s">
        <v>14</v>
      </c>
      <c r="B51" s="65" t="s">
        <v>50</v>
      </c>
      <c r="C51" s="66"/>
      <c r="D51" s="66"/>
      <c r="E51" s="66"/>
      <c r="F51" s="66"/>
      <c r="G51" s="66"/>
      <c r="H51" s="71"/>
      <c r="I51" s="69" t="s">
        <v>33</v>
      </c>
      <c r="J51" s="70"/>
      <c r="K51" s="39">
        <v>0</v>
      </c>
      <c r="L51" s="2">
        <f>IF(K51&lt;0," error ! ",IF(K51&gt;2," error ! ",""))</f>
      </c>
    </row>
    <row r="52" spans="1:12" ht="21" customHeight="1" thickBot="1">
      <c r="A52" s="46" t="s">
        <v>15</v>
      </c>
      <c r="B52" s="68" t="s">
        <v>51</v>
      </c>
      <c r="C52" s="68"/>
      <c r="D52" s="68"/>
      <c r="E52" s="68"/>
      <c r="F52" s="68"/>
      <c r="G52" s="68"/>
      <c r="H52" s="72"/>
      <c r="I52" s="69" t="s">
        <v>28</v>
      </c>
      <c r="J52" s="70"/>
      <c r="K52" s="40">
        <v>1</v>
      </c>
      <c r="L52" s="2">
        <f>IF(K52&lt;0," error ! ",IF(K52&gt;6," error ! ",""))</f>
      </c>
    </row>
    <row r="53" spans="1:11" ht="21" customHeight="1" thickBot="1">
      <c r="A53" s="67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42">
        <f>SUM(K49:K52)</f>
        <v>3</v>
      </c>
    </row>
    <row r="54" spans="1:11" ht="24" customHeight="1" thickBot="1">
      <c r="A54" s="62" t="s">
        <v>52</v>
      </c>
      <c r="B54" s="63"/>
      <c r="C54" s="63"/>
      <c r="D54" s="63"/>
      <c r="E54" s="63"/>
      <c r="F54" s="63"/>
      <c r="G54" s="63"/>
      <c r="H54" s="63"/>
      <c r="I54" s="63"/>
      <c r="J54" s="64"/>
      <c r="K54" s="49">
        <f>K48-K53</f>
        <v>218.01249999999996</v>
      </c>
    </row>
    <row r="55" spans="1:11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24" customHeight="1">
      <c r="A56" s="50"/>
      <c r="B56" s="58" t="s">
        <v>57</v>
      </c>
      <c r="C56" s="58"/>
      <c r="D56" s="60">
        <v>39164</v>
      </c>
      <c r="E56" s="60"/>
      <c r="F56" s="51"/>
      <c r="G56" s="51"/>
      <c r="H56" s="84" t="s">
        <v>56</v>
      </c>
      <c r="I56" s="84"/>
      <c r="J56" s="84"/>
      <c r="K56" s="52"/>
    </row>
    <row r="58" spans="3:8" ht="18" customHeight="1">
      <c r="C58" s="53"/>
      <c r="D58" s="53"/>
      <c r="G58" s="16"/>
      <c r="H58" s="53"/>
    </row>
    <row r="59" spans="2:10" ht="18" customHeight="1">
      <c r="B59" s="84" t="s">
        <v>29</v>
      </c>
      <c r="C59" s="84"/>
      <c r="D59" s="59" t="s">
        <v>60</v>
      </c>
      <c r="E59" s="59"/>
      <c r="H59" s="14"/>
      <c r="I59" s="14"/>
      <c r="J59" s="14"/>
    </row>
  </sheetData>
  <sheetProtection password="CF57" sheet="1" objects="1" scenarios="1"/>
  <mergeCells count="67">
    <mergeCell ref="G49:H49"/>
    <mergeCell ref="I14:K14"/>
    <mergeCell ref="B56:C56"/>
    <mergeCell ref="D59:E59"/>
    <mergeCell ref="D56:E56"/>
    <mergeCell ref="E15:H15"/>
    <mergeCell ref="E19:H19"/>
    <mergeCell ref="A54:J54"/>
    <mergeCell ref="A44:J44"/>
    <mergeCell ref="A53:J53"/>
    <mergeCell ref="I47:J47"/>
    <mergeCell ref="B45:H45"/>
    <mergeCell ref="B46:H46"/>
    <mergeCell ref="B47:H47"/>
    <mergeCell ref="I50:J50"/>
    <mergeCell ref="I51:J51"/>
    <mergeCell ref="I52:J52"/>
    <mergeCell ref="I49:J49"/>
    <mergeCell ref="B50:H50"/>
    <mergeCell ref="B51:H51"/>
    <mergeCell ref="B52:H52"/>
    <mergeCell ref="A38:A39"/>
    <mergeCell ref="A40:A41"/>
    <mergeCell ref="A42:A43"/>
    <mergeCell ref="A48:J48"/>
    <mergeCell ref="B49:D49"/>
    <mergeCell ref="I45:J45"/>
    <mergeCell ref="I46:J46"/>
    <mergeCell ref="K42:K43"/>
    <mergeCell ref="B38:F39"/>
    <mergeCell ref="B40:F41"/>
    <mergeCell ref="B42:F43"/>
    <mergeCell ref="J42:J43"/>
    <mergeCell ref="I42:I43"/>
    <mergeCell ref="G42:G43"/>
    <mergeCell ref="J36:J37"/>
    <mergeCell ref="K36:K37"/>
    <mergeCell ref="A30:A31"/>
    <mergeCell ref="A32:A33"/>
    <mergeCell ref="A34:A35"/>
    <mergeCell ref="A36:A37"/>
    <mergeCell ref="B30:F31"/>
    <mergeCell ref="B32:F33"/>
    <mergeCell ref="B34:F35"/>
    <mergeCell ref="B36:F37"/>
    <mergeCell ref="K32:K33"/>
    <mergeCell ref="I34:I35"/>
    <mergeCell ref="J34:J35"/>
    <mergeCell ref="K34:K35"/>
    <mergeCell ref="K28:K29"/>
    <mergeCell ref="I30:I31"/>
    <mergeCell ref="J30:J31"/>
    <mergeCell ref="K30:K31"/>
    <mergeCell ref="A28:A29"/>
    <mergeCell ref="B28:F29"/>
    <mergeCell ref="I28:I29"/>
    <mergeCell ref="J28:J29"/>
    <mergeCell ref="B59:C59"/>
    <mergeCell ref="H7:J7"/>
    <mergeCell ref="H9:J9"/>
    <mergeCell ref="J15:J17"/>
    <mergeCell ref="E22:F22"/>
    <mergeCell ref="H56:J56"/>
    <mergeCell ref="E17:H17"/>
    <mergeCell ref="I32:I33"/>
    <mergeCell ref="J32:J33"/>
    <mergeCell ref="I36:I37"/>
  </mergeCells>
  <printOptions horizontalCentered="1" verticalCentered="1"/>
  <pageMargins left="0.5905511811023623" right="0.5905511811023623" top="0" bottom="0.984251968503937" header="0" footer="0.5118110236220472"/>
  <pageSetup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4"/>
  <dimension ref="A5:M59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5.875" style="3" customWidth="1"/>
    <col min="2" max="2" width="12.25390625" style="3" customWidth="1"/>
    <col min="3" max="3" width="11.125" style="3" customWidth="1"/>
    <col min="4" max="4" width="10.00390625" style="3" customWidth="1"/>
    <col min="5" max="5" width="16.875" style="3" customWidth="1"/>
    <col min="6" max="6" width="16.75390625" style="3" customWidth="1"/>
    <col min="7" max="7" width="12.125" style="3" customWidth="1"/>
    <col min="8" max="8" width="9.625" style="3" customWidth="1"/>
    <col min="9" max="9" width="12.875" style="3" customWidth="1"/>
    <col min="10" max="10" width="8.375" style="3" customWidth="1"/>
    <col min="11" max="11" width="10.625" style="3" customWidth="1"/>
    <col min="12" max="12" width="6.25390625" style="3" customWidth="1"/>
    <col min="13" max="13" width="5.875" style="3" customWidth="1"/>
    <col min="14" max="16384" width="9.125" style="3" customWidth="1"/>
  </cols>
  <sheetData>
    <row r="1" ht="12.75"/>
    <row r="2" ht="12.75"/>
    <row r="3" ht="12.75"/>
    <row r="4" ht="12.75"/>
    <row r="5" ht="12.75">
      <c r="M5" s="4"/>
    </row>
    <row r="6" ht="12.75"/>
    <row r="7" spans="4:10" ht="23.25">
      <c r="D7" s="5"/>
      <c r="E7" s="6"/>
      <c r="F7" s="7"/>
      <c r="H7" s="85" t="s">
        <v>23</v>
      </c>
      <c r="I7" s="85"/>
      <c r="J7" s="85"/>
    </row>
    <row r="8" ht="9" customHeight="1"/>
    <row r="9" spans="3:13" ht="15" customHeight="1">
      <c r="C9" s="6"/>
      <c r="D9" s="8"/>
      <c r="E9" s="8"/>
      <c r="F9" s="8"/>
      <c r="G9" s="8"/>
      <c r="H9" s="86" t="s">
        <v>32</v>
      </c>
      <c r="I9" s="86"/>
      <c r="J9" s="86"/>
      <c r="K9" s="9"/>
      <c r="L9" s="9"/>
      <c r="M9" s="9"/>
    </row>
    <row r="10" spans="3:13" ht="16.5" customHeight="1">
      <c r="C10" s="6"/>
      <c r="D10" s="8"/>
      <c r="E10" s="8"/>
      <c r="F10" s="8"/>
      <c r="G10" s="8"/>
      <c r="H10" s="10"/>
      <c r="I10" s="11"/>
      <c r="J10" s="11"/>
      <c r="K10" s="9"/>
      <c r="L10" s="9"/>
      <c r="M10" s="9"/>
    </row>
    <row r="11" spans="3:13" ht="16.5" customHeight="1">
      <c r="C11" s="6"/>
      <c r="D11" s="8"/>
      <c r="E11" s="8"/>
      <c r="F11" s="8"/>
      <c r="G11" s="8"/>
      <c r="H11" s="10"/>
      <c r="I11" s="11"/>
      <c r="J11" s="11"/>
      <c r="K11" s="9"/>
      <c r="L11" s="9"/>
      <c r="M11" s="9"/>
    </row>
    <row r="12" spans="3:13" ht="16.5" customHeight="1">
      <c r="C12" s="6"/>
      <c r="D12" s="8"/>
      <c r="E12" s="8"/>
      <c r="F12" s="8"/>
      <c r="G12" s="8"/>
      <c r="H12" s="10"/>
      <c r="I12" s="11"/>
      <c r="J12" s="11"/>
      <c r="K12" s="9"/>
      <c r="L12" s="9"/>
      <c r="M12" s="9"/>
    </row>
    <row r="13" ht="16.5" customHeight="1">
      <c r="K13" s="12"/>
    </row>
    <row r="14" spans="8:11" ht="18" customHeight="1">
      <c r="H14" s="13"/>
      <c r="I14" s="57" t="s">
        <v>22</v>
      </c>
      <c r="J14" s="57"/>
      <c r="K14" s="57"/>
    </row>
    <row r="15" spans="2:10" ht="18" customHeight="1">
      <c r="B15" s="5" t="s">
        <v>30</v>
      </c>
      <c r="C15" s="5"/>
      <c r="D15" s="5"/>
      <c r="E15" s="61" t="s">
        <v>59</v>
      </c>
      <c r="F15" s="61"/>
      <c r="G15" s="61"/>
      <c r="H15" s="61"/>
      <c r="I15" s="16"/>
      <c r="J15" s="87" t="s">
        <v>61</v>
      </c>
    </row>
    <row r="16" spans="2:10" ht="18" customHeight="1">
      <c r="B16" s="5"/>
      <c r="C16" s="5"/>
      <c r="D16" s="5"/>
      <c r="E16" s="5"/>
      <c r="F16" s="5"/>
      <c r="G16" s="5"/>
      <c r="H16" s="16"/>
      <c r="I16" s="16"/>
      <c r="J16" s="87"/>
    </row>
    <row r="17" spans="2:10" ht="18" customHeight="1">
      <c r="B17" s="5" t="s">
        <v>31</v>
      </c>
      <c r="C17" s="5"/>
      <c r="D17" s="5"/>
      <c r="E17" s="61" t="s">
        <v>69</v>
      </c>
      <c r="F17" s="61"/>
      <c r="G17" s="61"/>
      <c r="H17" s="61"/>
      <c r="I17" s="16"/>
      <c r="J17" s="87"/>
    </row>
    <row r="18" spans="2:9" ht="18" customHeight="1">
      <c r="B18" s="5"/>
      <c r="C18" s="5"/>
      <c r="D18" s="5"/>
      <c r="E18" s="15"/>
      <c r="F18" s="15"/>
      <c r="G18" s="15"/>
      <c r="H18" s="17"/>
      <c r="I18" s="16"/>
    </row>
    <row r="19" spans="2:9" ht="18" customHeight="1">
      <c r="B19" s="5" t="s">
        <v>20</v>
      </c>
      <c r="C19" s="5"/>
      <c r="D19" s="5"/>
      <c r="E19" s="61" t="s">
        <v>62</v>
      </c>
      <c r="F19" s="61"/>
      <c r="G19" s="61"/>
      <c r="H19" s="61"/>
      <c r="I19" s="16"/>
    </row>
    <row r="20" spans="2:9" ht="18" customHeight="1">
      <c r="B20" s="5"/>
      <c r="C20" s="5"/>
      <c r="D20" s="5"/>
      <c r="E20" s="15"/>
      <c r="F20" s="15"/>
      <c r="G20" s="15"/>
      <c r="H20" s="17"/>
      <c r="I20" s="16"/>
    </row>
    <row r="21" spans="2:11" ht="18" customHeight="1" hidden="1">
      <c r="B21" s="5"/>
      <c r="C21" s="5"/>
      <c r="D21" s="5"/>
      <c r="E21" s="15"/>
      <c r="F21" s="15"/>
      <c r="G21" s="15"/>
      <c r="H21" s="15"/>
      <c r="I21" s="16"/>
      <c r="J21" s="5"/>
      <c r="K21" s="9"/>
    </row>
    <row r="22" spans="2:9" ht="18" customHeight="1">
      <c r="B22" s="5" t="s">
        <v>21</v>
      </c>
      <c r="C22" s="5"/>
      <c r="D22" s="5"/>
      <c r="E22" s="88">
        <v>39013</v>
      </c>
      <c r="F22" s="88"/>
      <c r="G22" s="17"/>
      <c r="H22" s="17"/>
      <c r="I22" s="16"/>
    </row>
    <row r="23" ht="13.5" thickBot="1"/>
    <row r="24" ht="12.75" customHeight="1" hidden="1"/>
    <row r="25" ht="12.75" customHeight="1" hidden="1">
      <c r="F25" s="12"/>
    </row>
    <row r="26" ht="12.75" customHeight="1" hidden="1" thickBot="1"/>
    <row r="27" spans="8:11" ht="22.5" customHeight="1" thickBot="1">
      <c r="H27" s="18" t="s">
        <v>19</v>
      </c>
      <c r="I27" s="19" t="s">
        <v>45</v>
      </c>
      <c r="J27" s="18" t="s">
        <v>17</v>
      </c>
      <c r="K27" s="20" t="s">
        <v>18</v>
      </c>
    </row>
    <row r="28" spans="1:11" ht="21" customHeight="1">
      <c r="A28" s="73" t="s">
        <v>1</v>
      </c>
      <c r="B28" s="48" t="s">
        <v>37</v>
      </c>
      <c r="C28" s="31"/>
      <c r="D28" s="31"/>
      <c r="E28" s="31"/>
      <c r="F28" s="76"/>
      <c r="G28" s="21" t="s">
        <v>36</v>
      </c>
      <c r="H28" s="22">
        <v>67.4</v>
      </c>
      <c r="I28" s="75">
        <f>SUM(H28:H29)/2</f>
        <v>69.35</v>
      </c>
      <c r="J28" s="75">
        <v>0.5</v>
      </c>
      <c r="K28" s="75">
        <f>I28*J28</f>
        <v>34.675</v>
      </c>
    </row>
    <row r="29" spans="1:11" ht="21" customHeight="1" thickBot="1">
      <c r="A29" s="74"/>
      <c r="B29" s="77"/>
      <c r="C29" s="78"/>
      <c r="D29" s="78"/>
      <c r="E29" s="78"/>
      <c r="F29" s="79"/>
      <c r="G29" s="24" t="s">
        <v>16</v>
      </c>
      <c r="H29" s="25">
        <v>71.3</v>
      </c>
      <c r="I29" s="47"/>
      <c r="J29" s="47"/>
      <c r="K29" s="47"/>
    </row>
    <row r="30" spans="1:11" ht="21" customHeight="1">
      <c r="A30" s="73" t="s">
        <v>2</v>
      </c>
      <c r="B30" s="48" t="s">
        <v>38</v>
      </c>
      <c r="C30" s="31"/>
      <c r="D30" s="31"/>
      <c r="E30" s="31"/>
      <c r="F30" s="76"/>
      <c r="G30" s="21" t="s">
        <v>36</v>
      </c>
      <c r="H30" s="22">
        <v>16.5</v>
      </c>
      <c r="I30" s="75">
        <f>SUM(H30:H31)/2</f>
        <v>17.5</v>
      </c>
      <c r="J30" s="75">
        <v>0.25</v>
      </c>
      <c r="K30" s="75">
        <f>I30*J30</f>
        <v>4.375</v>
      </c>
    </row>
    <row r="31" spans="1:11" ht="21" customHeight="1" thickBot="1">
      <c r="A31" s="74"/>
      <c r="B31" s="77"/>
      <c r="C31" s="78"/>
      <c r="D31" s="78"/>
      <c r="E31" s="78"/>
      <c r="F31" s="79"/>
      <c r="G31" s="24" t="s">
        <v>16</v>
      </c>
      <c r="H31" s="25">
        <v>18.5</v>
      </c>
      <c r="I31" s="47"/>
      <c r="J31" s="47"/>
      <c r="K31" s="47"/>
    </row>
    <row r="32" spans="1:11" ht="21" customHeight="1">
      <c r="A32" s="73" t="s">
        <v>3</v>
      </c>
      <c r="B32" s="48" t="s">
        <v>39</v>
      </c>
      <c r="C32" s="31"/>
      <c r="D32" s="31"/>
      <c r="E32" s="31"/>
      <c r="F32" s="76"/>
      <c r="G32" s="21" t="s">
        <v>36</v>
      </c>
      <c r="H32" s="22">
        <v>40.5</v>
      </c>
      <c r="I32" s="75">
        <f>SUM(H32:H33)/2</f>
        <v>42.15</v>
      </c>
      <c r="J32" s="75">
        <v>1</v>
      </c>
      <c r="K32" s="75">
        <f>I32*J32</f>
        <v>42.15</v>
      </c>
    </row>
    <row r="33" spans="1:13" ht="21" customHeight="1" thickBot="1">
      <c r="A33" s="74"/>
      <c r="B33" s="77"/>
      <c r="C33" s="78"/>
      <c r="D33" s="78"/>
      <c r="E33" s="78"/>
      <c r="F33" s="79"/>
      <c r="G33" s="24" t="s">
        <v>16</v>
      </c>
      <c r="H33" s="27">
        <v>43.8</v>
      </c>
      <c r="I33" s="47"/>
      <c r="J33" s="47"/>
      <c r="K33" s="47"/>
      <c r="M33" s="28"/>
    </row>
    <row r="34" spans="1:11" ht="21" customHeight="1">
      <c r="A34" s="73" t="s">
        <v>4</v>
      </c>
      <c r="B34" s="48" t="s">
        <v>40</v>
      </c>
      <c r="C34" s="31"/>
      <c r="D34" s="31"/>
      <c r="E34" s="31"/>
      <c r="F34" s="76"/>
      <c r="G34" s="21" t="s">
        <v>36</v>
      </c>
      <c r="H34" s="29">
        <v>16</v>
      </c>
      <c r="I34" s="75">
        <f>SUM(H34:H35)/2</f>
        <v>15.8</v>
      </c>
      <c r="J34" s="75">
        <v>1.5</v>
      </c>
      <c r="K34" s="75">
        <f>I34*J34</f>
        <v>23.700000000000003</v>
      </c>
    </row>
    <row r="35" spans="1:11" ht="21" customHeight="1" thickBot="1">
      <c r="A35" s="74"/>
      <c r="B35" s="77"/>
      <c r="C35" s="78"/>
      <c r="D35" s="78"/>
      <c r="E35" s="78"/>
      <c r="F35" s="79"/>
      <c r="G35" s="24" t="s">
        <v>16</v>
      </c>
      <c r="H35" s="27">
        <v>15.6</v>
      </c>
      <c r="I35" s="47"/>
      <c r="J35" s="47"/>
      <c r="K35" s="47"/>
    </row>
    <row r="36" spans="1:11" ht="21" customHeight="1">
      <c r="A36" s="73" t="s">
        <v>5</v>
      </c>
      <c r="B36" s="48" t="s">
        <v>41</v>
      </c>
      <c r="C36" s="31"/>
      <c r="D36" s="31"/>
      <c r="E36" s="31"/>
      <c r="F36" s="76"/>
      <c r="G36" s="21" t="s">
        <v>36</v>
      </c>
      <c r="H36" s="22">
        <v>19.1</v>
      </c>
      <c r="I36" s="75">
        <f>SUM(H36:H37)/2</f>
        <v>19.05</v>
      </c>
      <c r="J36" s="75">
        <v>1</v>
      </c>
      <c r="K36" s="75">
        <f>I36*J36</f>
        <v>19.05</v>
      </c>
    </row>
    <row r="37" spans="1:11" ht="21" customHeight="1" thickBot="1">
      <c r="A37" s="74"/>
      <c r="B37" s="77"/>
      <c r="C37" s="78"/>
      <c r="D37" s="78"/>
      <c r="E37" s="78"/>
      <c r="F37" s="79"/>
      <c r="G37" s="24" t="s">
        <v>16</v>
      </c>
      <c r="H37" s="27">
        <v>19</v>
      </c>
      <c r="I37" s="47"/>
      <c r="J37" s="47"/>
      <c r="K37" s="47"/>
    </row>
    <row r="38" spans="1:11" ht="21" customHeight="1">
      <c r="A38" s="73" t="s">
        <v>6</v>
      </c>
      <c r="B38" s="48" t="s">
        <v>42</v>
      </c>
      <c r="C38" s="31"/>
      <c r="D38" s="31"/>
      <c r="E38" s="31"/>
      <c r="F38" s="76"/>
      <c r="G38" s="21" t="s">
        <v>36</v>
      </c>
      <c r="H38" s="30">
        <v>10</v>
      </c>
      <c r="I38" s="23"/>
      <c r="J38" s="23">
        <v>1</v>
      </c>
      <c r="K38" s="32">
        <f>H38*J38</f>
        <v>10</v>
      </c>
    </row>
    <row r="39" spans="1:11" ht="21" customHeight="1" thickBot="1">
      <c r="A39" s="74"/>
      <c r="B39" s="77"/>
      <c r="C39" s="78"/>
      <c r="D39" s="78"/>
      <c r="E39" s="78"/>
      <c r="F39" s="79"/>
      <c r="G39" s="24" t="s">
        <v>16</v>
      </c>
      <c r="H39" s="33">
        <v>9.9</v>
      </c>
      <c r="I39" s="32"/>
      <c r="J39" s="34">
        <v>1</v>
      </c>
      <c r="K39" s="34">
        <f>H39*J39</f>
        <v>9.9</v>
      </c>
    </row>
    <row r="40" spans="1:11" ht="21" customHeight="1">
      <c r="A40" s="73" t="s">
        <v>7</v>
      </c>
      <c r="B40" s="48" t="s">
        <v>43</v>
      </c>
      <c r="C40" s="31"/>
      <c r="D40" s="31"/>
      <c r="E40" s="31"/>
      <c r="F40" s="76"/>
      <c r="G40" s="21" t="s">
        <v>36</v>
      </c>
      <c r="H40" s="30">
        <v>11.4</v>
      </c>
      <c r="I40" s="32"/>
      <c r="J40" s="23">
        <v>1</v>
      </c>
      <c r="K40" s="32">
        <f>H40*J40</f>
        <v>11.4</v>
      </c>
    </row>
    <row r="41" spans="1:11" ht="21" customHeight="1" thickBot="1">
      <c r="A41" s="74"/>
      <c r="B41" s="77"/>
      <c r="C41" s="78"/>
      <c r="D41" s="78"/>
      <c r="E41" s="78"/>
      <c r="F41" s="79"/>
      <c r="G41" s="24" t="s">
        <v>16</v>
      </c>
      <c r="H41" s="33">
        <v>11</v>
      </c>
      <c r="I41" s="26"/>
      <c r="J41" s="34">
        <v>1</v>
      </c>
      <c r="K41" s="34">
        <f>H41*J41</f>
        <v>11</v>
      </c>
    </row>
    <row r="42" spans="1:11" ht="21" customHeight="1">
      <c r="A42" s="73" t="s">
        <v>8</v>
      </c>
      <c r="B42" s="48" t="s">
        <v>44</v>
      </c>
      <c r="C42" s="31"/>
      <c r="D42" s="31"/>
      <c r="E42" s="31"/>
      <c r="F42" s="76"/>
      <c r="G42" s="82" t="s">
        <v>0</v>
      </c>
      <c r="H42" s="35">
        <v>3.45</v>
      </c>
      <c r="I42" s="80">
        <f>SUM(H42-H43)</f>
        <v>3.2</v>
      </c>
      <c r="J42" s="75">
        <v>2</v>
      </c>
      <c r="K42" s="75">
        <f>I42*J42</f>
        <v>6.4</v>
      </c>
    </row>
    <row r="43" spans="1:11" ht="21" customHeight="1" thickBot="1">
      <c r="A43" s="74"/>
      <c r="B43" s="77"/>
      <c r="C43" s="78"/>
      <c r="D43" s="78"/>
      <c r="E43" s="78"/>
      <c r="F43" s="79"/>
      <c r="G43" s="83"/>
      <c r="H43" s="36">
        <v>0.25</v>
      </c>
      <c r="I43" s="81"/>
      <c r="J43" s="47"/>
      <c r="K43" s="47"/>
    </row>
    <row r="44" spans="1:11" ht="20.25" customHeight="1" thickBo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37"/>
    </row>
    <row r="45" spans="1:12" ht="21" customHeight="1" thickBot="1">
      <c r="A45" s="38" t="s">
        <v>9</v>
      </c>
      <c r="B45" s="65" t="s">
        <v>47</v>
      </c>
      <c r="C45" s="66"/>
      <c r="D45" s="66"/>
      <c r="E45" s="66"/>
      <c r="F45" s="66"/>
      <c r="G45" s="66"/>
      <c r="H45" s="71"/>
      <c r="I45" s="69" t="s">
        <v>25</v>
      </c>
      <c r="J45" s="70"/>
      <c r="K45" s="39">
        <v>2</v>
      </c>
      <c r="L45" s="2">
        <f>IF(K45&lt;0," error ! ",IF(K45&gt;2," error ! ",""))</f>
      </c>
    </row>
    <row r="46" spans="1:12" ht="21" customHeight="1" thickBot="1">
      <c r="A46" s="38" t="s">
        <v>10</v>
      </c>
      <c r="B46" s="65" t="s">
        <v>48</v>
      </c>
      <c r="C46" s="66"/>
      <c r="D46" s="66"/>
      <c r="E46" s="66"/>
      <c r="F46" s="66"/>
      <c r="G46" s="66"/>
      <c r="H46" s="71"/>
      <c r="I46" s="69" t="s">
        <v>24</v>
      </c>
      <c r="J46" s="70"/>
      <c r="K46" s="40">
        <v>4</v>
      </c>
      <c r="L46" s="2">
        <f>IF(K46&lt;0," error ! ",IF(K46&gt;6," error ! ",""))</f>
      </c>
    </row>
    <row r="47" spans="1:12" ht="21" customHeight="1" thickBot="1">
      <c r="A47" s="38" t="s">
        <v>11</v>
      </c>
      <c r="B47" s="65" t="s">
        <v>49</v>
      </c>
      <c r="C47" s="66"/>
      <c r="D47" s="66"/>
      <c r="E47" s="66"/>
      <c r="F47" s="66"/>
      <c r="G47" s="66"/>
      <c r="H47" s="71"/>
      <c r="I47" s="69" t="s">
        <v>26</v>
      </c>
      <c r="J47" s="70"/>
      <c r="K47" s="41">
        <v>5</v>
      </c>
      <c r="L47" s="2">
        <f>IF(K47&lt;0," error ! ",IF(K47&gt;5," error ! ",""))</f>
      </c>
    </row>
    <row r="48" spans="1:11" ht="21" customHeight="1" thickBo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42">
        <f>SUM(K28:K47)</f>
        <v>183.65</v>
      </c>
    </row>
    <row r="49" spans="1:11" ht="21.75" customHeight="1" thickBot="1">
      <c r="A49" s="43" t="s">
        <v>12</v>
      </c>
      <c r="B49" s="65" t="s">
        <v>53</v>
      </c>
      <c r="C49" s="66"/>
      <c r="D49" s="66"/>
      <c r="E49" s="44" t="s">
        <v>27</v>
      </c>
      <c r="F49" s="45">
        <v>62</v>
      </c>
      <c r="G49" s="55">
        <f>F49/I28</f>
        <v>0.8940158615717376</v>
      </c>
      <c r="H49" s="56"/>
      <c r="I49" s="69" t="s">
        <v>35</v>
      </c>
      <c r="J49" s="70"/>
      <c r="K49" s="1">
        <v>0</v>
      </c>
    </row>
    <row r="50" spans="1:12" ht="21.75" customHeight="1" thickBot="1">
      <c r="A50" s="43" t="s">
        <v>13</v>
      </c>
      <c r="B50" s="65" t="s">
        <v>54</v>
      </c>
      <c r="C50" s="66"/>
      <c r="D50" s="66"/>
      <c r="E50" s="66"/>
      <c r="F50" s="66"/>
      <c r="G50" s="66"/>
      <c r="H50" s="71"/>
      <c r="I50" s="69" t="s">
        <v>34</v>
      </c>
      <c r="J50" s="70"/>
      <c r="K50" s="39">
        <v>0</v>
      </c>
      <c r="L50" s="2">
        <f>IF(K50&lt;0," error ! ",IF(K50&gt;10," error ! ",""))</f>
      </c>
    </row>
    <row r="51" spans="1:12" ht="21" customHeight="1" thickBot="1">
      <c r="A51" s="43" t="s">
        <v>14</v>
      </c>
      <c r="B51" s="65" t="s">
        <v>50</v>
      </c>
      <c r="C51" s="66"/>
      <c r="D51" s="66"/>
      <c r="E51" s="66"/>
      <c r="F51" s="66"/>
      <c r="G51" s="66"/>
      <c r="H51" s="71"/>
      <c r="I51" s="69" t="s">
        <v>33</v>
      </c>
      <c r="J51" s="70"/>
      <c r="K51" s="39">
        <v>0</v>
      </c>
      <c r="L51" s="2">
        <f>IF(K51&lt;0," error ! ",IF(K51&gt;2," error ! ",""))</f>
      </c>
    </row>
    <row r="52" spans="1:12" ht="21" customHeight="1" thickBot="1">
      <c r="A52" s="46" t="s">
        <v>15</v>
      </c>
      <c r="B52" s="68" t="s">
        <v>51</v>
      </c>
      <c r="C52" s="68"/>
      <c r="D52" s="68"/>
      <c r="E52" s="68"/>
      <c r="F52" s="68"/>
      <c r="G52" s="68"/>
      <c r="H52" s="72"/>
      <c r="I52" s="69" t="s">
        <v>28</v>
      </c>
      <c r="J52" s="70"/>
      <c r="K52" s="40">
        <v>0</v>
      </c>
      <c r="L52" s="2">
        <f>IF(K52&lt;0," error ! ",IF(K52&gt;6," error ! ",""))</f>
      </c>
    </row>
    <row r="53" spans="1:11" ht="21" customHeight="1" thickBot="1">
      <c r="A53" s="67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42">
        <f>SUM(K49:K52)</f>
        <v>0</v>
      </c>
    </row>
    <row r="54" spans="1:11" ht="24" customHeight="1" thickBot="1">
      <c r="A54" s="62" t="s">
        <v>52</v>
      </c>
      <c r="B54" s="63"/>
      <c r="C54" s="63"/>
      <c r="D54" s="63"/>
      <c r="E54" s="63"/>
      <c r="F54" s="63"/>
      <c r="G54" s="63"/>
      <c r="H54" s="63"/>
      <c r="I54" s="63"/>
      <c r="J54" s="64"/>
      <c r="K54" s="49">
        <f>K48-K53</f>
        <v>183.65</v>
      </c>
    </row>
    <row r="55" spans="1:11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24" customHeight="1">
      <c r="A56" s="50"/>
      <c r="B56" s="58" t="s">
        <v>57</v>
      </c>
      <c r="C56" s="58"/>
      <c r="D56" s="60">
        <v>39164</v>
      </c>
      <c r="E56" s="60"/>
      <c r="F56" s="51"/>
      <c r="G56" s="51"/>
      <c r="H56" s="84" t="s">
        <v>56</v>
      </c>
      <c r="I56" s="84"/>
      <c r="J56" s="84"/>
      <c r="K56" s="52"/>
    </row>
    <row r="58" spans="3:8" ht="18" customHeight="1">
      <c r="C58" s="53"/>
      <c r="D58" s="53"/>
      <c r="G58" s="16"/>
      <c r="H58" s="53"/>
    </row>
    <row r="59" spans="2:10" ht="18" customHeight="1">
      <c r="B59" s="84" t="s">
        <v>29</v>
      </c>
      <c r="C59" s="84"/>
      <c r="D59" s="59" t="s">
        <v>60</v>
      </c>
      <c r="E59" s="59"/>
      <c r="H59" s="14"/>
      <c r="I59" s="14"/>
      <c r="J59" s="14"/>
    </row>
  </sheetData>
  <sheetProtection password="CF57" sheet="1" objects="1" scenarios="1"/>
  <mergeCells count="67">
    <mergeCell ref="B59:C59"/>
    <mergeCell ref="H7:J7"/>
    <mergeCell ref="H9:J9"/>
    <mergeCell ref="J15:J17"/>
    <mergeCell ref="E22:F22"/>
    <mergeCell ref="H56:J56"/>
    <mergeCell ref="E17:H17"/>
    <mergeCell ref="I32:I33"/>
    <mergeCell ref="J32:J33"/>
    <mergeCell ref="I36:I37"/>
    <mergeCell ref="A28:A29"/>
    <mergeCell ref="B28:F29"/>
    <mergeCell ref="I28:I29"/>
    <mergeCell ref="J28:J29"/>
    <mergeCell ref="K28:K29"/>
    <mergeCell ref="I30:I31"/>
    <mergeCell ref="J30:J31"/>
    <mergeCell ref="K30:K31"/>
    <mergeCell ref="K32:K33"/>
    <mergeCell ref="I34:I35"/>
    <mergeCell ref="J34:J35"/>
    <mergeCell ref="K34:K35"/>
    <mergeCell ref="J36:J37"/>
    <mergeCell ref="K36:K37"/>
    <mergeCell ref="A30:A31"/>
    <mergeCell ref="A32:A33"/>
    <mergeCell ref="A34:A35"/>
    <mergeCell ref="A36:A37"/>
    <mergeCell ref="B30:F31"/>
    <mergeCell ref="B32:F33"/>
    <mergeCell ref="B34:F35"/>
    <mergeCell ref="B36:F37"/>
    <mergeCell ref="K42:K43"/>
    <mergeCell ref="B38:F39"/>
    <mergeCell ref="B40:F41"/>
    <mergeCell ref="B42:F43"/>
    <mergeCell ref="J42:J43"/>
    <mergeCell ref="I42:I43"/>
    <mergeCell ref="G42:G43"/>
    <mergeCell ref="B50:H50"/>
    <mergeCell ref="B51:H51"/>
    <mergeCell ref="B52:H52"/>
    <mergeCell ref="A38:A39"/>
    <mergeCell ref="A40:A41"/>
    <mergeCell ref="A42:A43"/>
    <mergeCell ref="A48:J48"/>
    <mergeCell ref="B49:D49"/>
    <mergeCell ref="I45:J45"/>
    <mergeCell ref="I46:J46"/>
    <mergeCell ref="I50:J50"/>
    <mergeCell ref="I51:J51"/>
    <mergeCell ref="I52:J52"/>
    <mergeCell ref="I49:J49"/>
    <mergeCell ref="I47:J47"/>
    <mergeCell ref="B45:H45"/>
    <mergeCell ref="B46:H46"/>
    <mergeCell ref="B47:H47"/>
    <mergeCell ref="G49:H49"/>
    <mergeCell ref="I14:K14"/>
    <mergeCell ref="B56:C56"/>
    <mergeCell ref="D59:E59"/>
    <mergeCell ref="D56:E56"/>
    <mergeCell ref="E15:H15"/>
    <mergeCell ref="E19:H19"/>
    <mergeCell ref="A54:J54"/>
    <mergeCell ref="A44:J44"/>
    <mergeCell ref="A53:J53"/>
  </mergeCells>
  <printOptions horizontalCentered="1" verticalCentered="1"/>
  <pageMargins left="0.5905511811023623" right="0.5905511811023623" top="0" bottom="0.984251968503937" header="0" footer="0.5118110236220472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</dc:creator>
  <cp:keywords/>
  <dc:description/>
  <cp:lastModifiedBy>homola</cp:lastModifiedBy>
  <cp:lastPrinted>2007-03-23T15:29:56Z</cp:lastPrinted>
  <dcterms:created xsi:type="dcterms:W3CDTF">2003-02-23T10:56:38Z</dcterms:created>
  <dcterms:modified xsi:type="dcterms:W3CDTF">2007-03-29T05:25:13Z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